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БЮДЖЕТА'!$A$13:$G$559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<sst xmlns="http://schemas.openxmlformats.org/spreadsheetml/2006/main" count="2215" uniqueCount="454">
  <si>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</si>
  <si>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</si>
  <si>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</si>
  <si>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</si>
  <si>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</si>
  <si>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</si>
  <si>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</si>
  <si>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</si>
  <si>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</si>
  <si>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</si>
  <si>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</si>
  <si>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</si>
  <si>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</si>
  <si>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</si>
  <si>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</si>
  <si>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</si>
  <si>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</si>
  <si>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</si>
  <si>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</si>
  <si>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</si>
  <si>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</si>
  <si>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</si>
  <si>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</si>
  <si>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</si>
  <si>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</si>
  <si>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</si>
  <si>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</si>
  <si>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</si>
  <si>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</si>
  <si>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</si>
  <si>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</si>
  <si>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</si>
  <si>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</si>
  <si>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</si>
  <si>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</si>
  <si>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</si>
  <si>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</si>
  <si>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</si>
  <si>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</si>
  <si>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</si>
  <si>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</si>
  <si>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</si>
  <si>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</si>
  <si>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</si>
  <si>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</si>
  <si>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</si>
  <si>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</si>
  <si>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</si>
  <si>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</si>
  <si>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</si>
  <si>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</si>
  <si>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</si>
  <si>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</si>
  <si>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</si>
  <si>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</si>
  <si>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</si>
  <si>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</si>
  <si>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</si>
  <si>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</si>
  <si>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</si>
  <si>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</si>
  <si>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</si>
  <si>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</si>
  <si>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</si>
  <si>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</si>
  <si>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</si>
  <si>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</si>
  <si>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</si>
  <si>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</si>
  <si>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</si>
  <si>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</si>
  <si>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</si>
  <si>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</si>
  <si>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</si>
  <si>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</si>
  <si>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</si>
  <si>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</si>
  <si>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</si>
  <si>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</si>
  <si>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</si>
  <si>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</si>
  <si>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</si>
  <si>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</si>
  <si>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</si>
  <si>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</si>
  <si>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</si>
  <si>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</si>
  <si>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</si>
  <si>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</si>
  <si>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</si>
  <si>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</si>
  <si>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</si>
  <si>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</si>
  <si>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</si>
  <si>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</si>
  <si>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</si>
  <si>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</si>
  <si>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</si>
  <si>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</si>
  <si>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</si>
  <si>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</si>
  <si>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</si>
  <si>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</si>
  <si>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</si>
  <si>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</si>
  <si>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</si>
  <si>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</si>
  <si>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</si>
  <si>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</si>
  <si>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</si>
  <si>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</si>
  <si>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</si>
  <si>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</si>
  <si>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</si>
  <si>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</si>
  <si>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</si>
  <si>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</si>
  <si>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</si>
  <si>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</si>
  <si>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</si>
  <si>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</si>
  <si>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</si>
  <si>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</si>
  <si>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</si>
  <si>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</si>
  <si>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</si>
  <si>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</si>
  <si>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</si>
  <si>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</si>
  <si>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</si>
  <si>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</si>
  <si>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</si>
  <si>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</si>
  <si>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</si>
  <si>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</si>
  <si>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</si>
  <si>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</si>
  <si>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</si>
  <si>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</si>
  <si>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</si>
  <si>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</si>
  <si>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</si>
  <si>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</si>
  <si>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</si>
  <si>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</si>
  <si>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</si>
  <si>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</si>
  <si>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</si>
  <si>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</si>
  <si>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</si>
  <si>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</si>
  <si>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</si>
  <si>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</si>
  <si>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</si>
  <si>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</si>
  <si>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</si>
  <si>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</si>
  <si>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</si>
  <si>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</si>
  <si>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</si>
  <si>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</si>
  <si>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</si>
  <si>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</si>
  <si>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</si>
  <si>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</si>
  <si>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</si>
  <si>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</si>
  <si>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</si>
  <si>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</si>
  <si>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</si>
  <si>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</si>
  <si>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</si>
  <si>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</si>
  <si>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</si>
  <si>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</si>
  <si>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</si>
  <si>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</si>
  <si>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</si>
  <si>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</si>
  <si>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</si>
  <si>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</si>
  <si>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</si>
  <si>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</si>
  <si>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</si>
  <si>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</si>
  <si>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</si>
  <si>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</si>
  <si>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</si>
  <si>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</si>
  <si>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</si>
  <si>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</si>
  <si>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</si>
  <si>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</si>
  <si>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</si>
  <si>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</si>
  <si>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</si>
  <si>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</si>
  <si>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</si>
  <si>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</si>
  <si>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</si>
  <si>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</si>
  <si>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</si>
  <si>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</si>
  <si>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</si>
  <si>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</si>
  <si>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</si>
  <si>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</si>
  <si>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</si>
  <si>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</si>
  <si>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</si>
  <si>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</si>
  <si>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</si>
  <si>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</si>
  <si>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</si>
  <si>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</si>
  <si>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</si>
  <si>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</si>
  <si>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</si>
  <si>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</si>
  <si>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</si>
  <si>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</si>
  <si>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</si>
  <si>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</si>
  <si>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</si>
  <si>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</si>
  <si>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</si>
  <si>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</si>
  <si>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</si>
  <si>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</si>
  <si>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</si>
  <si>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</si>
  <si>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</si>
  <si>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</si>
  <si>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</si>
  <si>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</si>
  <si>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</si>
  <si>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</si>
  <si>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</si>
  <si>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</si>
  <si>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</si>
  <si>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</si>
  <si>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</si>
  <si>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</si>
  <si>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</si>
  <si>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</si>
  <si>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</si>
  <si>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</si>
  <si>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</si>
  <si>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</si>
  <si>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</si>
  <si>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</si>
  <si>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</si>
  <si>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</si>
  <si>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</si>
  <si>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</si>
  <si>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Комплектование книжных фондов муниципальных библиотек</t>
  </si>
  <si>
    <t>Благоустройство пришкольных территорий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</si>
  <si>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</si>
  <si>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</si>
  <si>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</si>
  <si>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</si>
  <si>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</si>
  <si>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</si>
  <si>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</si>
  <si>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</si>
  <si>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</si>
  <si>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</si>
  <si>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</si>
  <si>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</si>
  <si>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</si>
  <si>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</si>
  <si>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</si>
  <si>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</si>
  <si>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</si>
  <si>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</si>
  <si>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</si>
  <si>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</si>
  <si>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</si>
  <si>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</si>
  <si>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</si>
  <si>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</si>
  <si>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</si>
  <si>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</si>
  <si>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</si>
  <si>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</si>
  <si>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</si>
  <si>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</si>
  <si>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</si>
  <si>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</si>
  <si>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</si>
  <si>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</si>
  <si>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</si>
  <si>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</si>
  <si>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</si>
  <si>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</si>
  <si>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</si>
  <si>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</si>
  <si>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</si>
  <si>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</si>
  <si>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</si>
  <si>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9990003400</t>
  </si>
  <si>
    <t>0800000000</t>
  </si>
  <si>
    <t>0800000600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</si>
  <si>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</si>
  <si>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</si>
  <si>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</si>
  <si>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</si>
  <si>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</si>
  <si>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</si>
  <si>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</si>
  <si>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</si>
  <si>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</si>
  <si>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</si>
  <si>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</si>
  <si>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</si>
  <si>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</si>
  <si>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</si>
  <si>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</si>
  <si>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</si>
  <si>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</si>
  <si>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</si>
  <si>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</si>
  <si>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</si>
  <si>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</si>
  <si>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</si>
  <si>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</si>
  <si>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</si>
  <si>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</si>
  <si>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</si>
  <si>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</si>
  <si>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</si>
  <si>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</si>
  <si>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</si>
  <si>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</si>
  <si>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1500000620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</si>
  <si>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</si>
  <si>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</si>
  <si>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</si>
  <si>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</si>
  <si>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</si>
  <si>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</si>
  <si>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</si>
  <si>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</si>
  <si>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</si>
  <si>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</si>
  <si>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</si>
  <si>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</si>
  <si>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</si>
  <si>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0310092420</t>
  </si>
  <si>
    <t>0310093050</t>
  </si>
  <si>
    <t>0310093060</t>
  </si>
  <si>
    <t>0330000000</t>
  </si>
  <si>
    <t>0330001690</t>
  </si>
  <si>
    <t>0310011690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</si>
  <si>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</si>
  <si>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</si>
  <si>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</si>
  <si>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</si>
  <si>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</si>
  <si>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</si>
  <si>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</si>
  <si>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</si>
  <si>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</si>
  <si>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</si>
  <si>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</si>
  <si>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</si>
  <si>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</si>
  <si>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</si>
  <si>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</si>
  <si>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</si>
  <si>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</si>
  <si>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</si>
  <si>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</si>
  <si>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</si>
  <si>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районного бюджета на 2017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</si>
  <si>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</si>
  <si>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</si>
  <si>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</si>
  <si>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</si>
  <si>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</si>
  <si>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</si>
  <si>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</si>
  <si>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</si>
  <si>
    <t>600</t>
  </si>
  <si>
    <t>МП"Развитие малоэтажного жилищного строительства на территории Михайловского муниципального района на 2016-2018 годы"</t>
  </si>
  <si>
    <t>"Приложение 12 к решению Думы</t>
  </si>
  <si>
    <t>№ 146  от 13.12.2016 г."</t>
  </si>
  <si>
    <t>Мероприятия районных бюджетных муниципальных учреждений по созданию доступной среды для инвалидов</t>
  </si>
  <si>
    <t>МДС"Доступная среда для инвалидов Михайловского муницпального района на 2016-2018 годы "</t>
  </si>
  <si>
    <t>03100R5200</t>
  </si>
  <si>
    <t>Строительство (реконструкция) зданий муниципальных общеобразовательных организаций</t>
  </si>
  <si>
    <t>812</t>
  </si>
  <si>
    <t>22000S2070</t>
  </si>
  <si>
    <t>05000L0270</t>
  </si>
  <si>
    <t>01000L0200</t>
  </si>
  <si>
    <t>9990054850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</si>
  <si>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</si>
  <si>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</si>
  <si>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</si>
  <si>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 из средств федерального бюджета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</si>
  <si>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</si>
  <si>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Приложение 6 к решению Думы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</si>
  <si>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</si>
  <si>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</si>
  <si>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1000092380</t>
  </si>
  <si>
    <t>10000S2380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</si>
  <si>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</si>
  <si>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</si>
  <si>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</si>
  <si>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08000S2370</t>
  </si>
  <si>
    <t>Субсидии из краевого бюджета на поддержку развития малого и среднего предпринимательства</t>
  </si>
  <si>
    <t>0800092370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</si>
  <si>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</si>
  <si>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</si>
  <si>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</si>
  <si>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</si>
  <si>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Мероприятия по энергосбережению и повышению энергетической эффективности систем коммунальной инфраструктуры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</si>
  <si>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</si>
  <si>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1900092270</t>
  </si>
  <si>
    <t>1900092320</t>
  </si>
  <si>
    <t>410</t>
  </si>
  <si>
    <t>414</t>
  </si>
  <si>
    <t>19000S2270</t>
  </si>
  <si>
    <t>19000S2320</t>
  </si>
  <si>
    <t>Дополнительное образование детей</t>
  </si>
  <si>
    <t>0703</t>
  </si>
  <si>
    <t>Мероприятия государственной программы Российской Федерации "Доступная среда" на 2011-2020 годы</t>
  </si>
  <si>
    <t>05000R0270</t>
  </si>
  <si>
    <t>Средства краевого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</si>
  <si>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Средства местного бюджета на строительство, реконструкцию,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</si>
  <si>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1610092050</t>
  </si>
  <si>
    <t>16100S2050</t>
  </si>
  <si>
    <t>Субсидии из краевого бюджета гражданам на приобретение жилья</t>
  </si>
  <si>
    <t>01000R0200</t>
  </si>
  <si>
    <t>03600L0270</t>
  </si>
  <si>
    <t>03600R0270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</si>
  <si>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</si>
  <si>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</si>
  <si>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</si>
  <si>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03200S2020</t>
  </si>
  <si>
    <t>Расходы на погашение кредиторской задолженности прошлых лет</t>
  </si>
  <si>
    <t>99900009100</t>
  </si>
  <si>
    <t>Приобретение школьного автобуса</t>
  </si>
  <si>
    <t>0310092040</t>
  </si>
  <si>
    <t>Средства местного бюджета на приобретение школьного автобуса</t>
  </si>
  <si>
    <t>03100S2040</t>
  </si>
  <si>
    <t>Расходы на капитальный ремонт зданий муниципальных общеобразовательных учреждений за счет средств краевого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</si>
  <si>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</si>
  <si>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строительство (реконструкцию) зданий муниципальных общеобразовательных организаций за счет средств местного бюджета</t>
  </si>
  <si>
    <t>0310092340</t>
  </si>
  <si>
    <t>03100S2340</t>
  </si>
  <si>
    <t>03100L5200</t>
  </si>
  <si>
    <t>99900009200</t>
  </si>
  <si>
    <t>района № 204 от 24.08.2017г.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</si>
</sst>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7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0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7" fillId="37" borderId="10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67"/>
  <sheetViews>
    <sheetView showGridLines="0" tabSelected="1" zoomScale="115" zoomScaleNormal="115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7" ht="15.75">
      <c r="B2" s="176" t="s">
        <v>401</v>
      </c>
      <c r="C2" s="176"/>
      <c r="D2" s="176"/>
      <c r="E2" s="176"/>
      <c r="F2" s="176"/>
      <c r="G2" s="17"/>
    </row>
    <row r="3" spans="2:7" ht="15.75">
      <c r="B3" s="176" t="s">
        <v>257</v>
      </c>
      <c r="C3" s="176"/>
      <c r="D3" s="176"/>
      <c r="E3" s="176"/>
      <c r="F3" s="176"/>
      <c r="G3" s="17"/>
    </row>
    <row r="4" spans="2:7" ht="15.75">
      <c r="B4" s="176" t="s">
        <v>453</v>
      </c>
      <c r="C4" s="176"/>
      <c r="D4" s="176"/>
      <c r="E4" s="176"/>
      <c r="F4" s="176"/>
      <c r="G4" s="17"/>
    </row>
    <row r="6" spans="2:23" ht="15.75">
      <c r="B6" s="176" t="s">
        <v>385</v>
      </c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2:23" ht="18.75" customHeight="1">
      <c r="B7" s="177" t="s">
        <v>257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</row>
    <row r="8" spans="2:22" ht="15.75">
      <c r="B8" s="2" t="s">
        <v>258</v>
      </c>
      <c r="C8" s="176" t="s">
        <v>386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</row>
    <row r="10" spans="1:25" ht="30.75" customHeight="1">
      <c r="A10" s="175" t="s">
        <v>90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X10" s="2"/>
      <c r="Y10" s="2"/>
    </row>
    <row r="11" spans="1:25" ht="57" customHeight="1">
      <c r="A11" s="174" t="s">
        <v>374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X11" s="2"/>
      <c r="Y11" s="2"/>
    </row>
    <row r="12" spans="1:25" ht="16.5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267</v>
      </c>
      <c r="E14" s="104" t="s">
        <v>5</v>
      </c>
      <c r="F14" s="105"/>
      <c r="G14" s="141">
        <f>G15+G181+G187+G194+G246+G292+G314+G359+G385+G396+G409+G415</f>
        <v>212258.71089999998</v>
      </c>
      <c r="H14" s="28" t="e">
        <f aca="true" t="shared" si="0" ref="H14:X14">H15+H176+H188+H194+H245+H300+H330+H373+H386+H400+H411+H416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267</v>
      </c>
      <c r="E15" s="14" t="s">
        <v>5</v>
      </c>
      <c r="F15" s="14"/>
      <c r="G15" s="142">
        <f>G16+G24+G49+G70+G87+G92+G64+G81</f>
        <v>70800.28014999999</v>
      </c>
      <c r="H15" s="29" t="e">
        <f>H16+H27+H51+#REF!+H71+#REF!+H87+H91</f>
        <v>#REF!</v>
      </c>
      <c r="I15" s="29" t="e">
        <f>I16+I27+I51+#REF!+I71+#REF!+I87+I91</f>
        <v>#REF!</v>
      </c>
      <c r="J15" s="29" t="e">
        <f>J16+J27+J51+#REF!+J71+#REF!+J87+J91</f>
        <v>#REF!</v>
      </c>
      <c r="K15" s="29" t="e">
        <f>K16+K27+K51+#REF!+K71+#REF!+K87+K91</f>
        <v>#REF!</v>
      </c>
      <c r="L15" s="29" t="e">
        <f>L16+L27+L51+#REF!+L71+#REF!+L87+L91</f>
        <v>#REF!</v>
      </c>
      <c r="M15" s="29" t="e">
        <f>M16+M27+M51+#REF!+M71+#REF!+M87+M91</f>
        <v>#REF!</v>
      </c>
      <c r="N15" s="29" t="e">
        <f>N16+N27+N51+#REF!+N71+#REF!+N87+N91</f>
        <v>#REF!</v>
      </c>
      <c r="O15" s="29" t="e">
        <f>O16+O27+O51+#REF!+O71+#REF!+O87+O91</f>
        <v>#REF!</v>
      </c>
      <c r="P15" s="29" t="e">
        <f>P16+P27+P51+#REF!+P71+#REF!+P87+P91</f>
        <v>#REF!</v>
      </c>
      <c r="Q15" s="29" t="e">
        <f>Q16+Q27+Q51+#REF!+Q71+#REF!+Q87+Q91</f>
        <v>#REF!</v>
      </c>
      <c r="R15" s="29" t="e">
        <f>R16+R27+R51+#REF!+R71+#REF!+R87+R91</f>
        <v>#REF!</v>
      </c>
      <c r="S15" s="29" t="e">
        <f>S16+S27+S51+#REF!+S71+#REF!+S87+S91</f>
        <v>#REF!</v>
      </c>
      <c r="T15" s="29" t="e">
        <f>T16+T27+T51+#REF!+T71+#REF!+T87+T91</f>
        <v>#REF!</v>
      </c>
      <c r="U15" s="29" t="e">
        <f>U16+U27+U51+#REF!+U71+#REF!+U87+U91</f>
        <v>#REF!</v>
      </c>
      <c r="V15" s="29" t="e">
        <f>V16+V27+V51+#REF!+V71+#REF!+V87+V91</f>
        <v>#REF!</v>
      </c>
      <c r="W15" s="29" t="e">
        <f>W16+W27+W51+#REF!+W71+#REF!+W87+W91</f>
        <v>#REF!</v>
      </c>
      <c r="X15" s="61" t="e">
        <f>X16+X27+X51+#REF!+X71+#REF!+X87+X91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267</v>
      </c>
      <c r="E16" s="110" t="s">
        <v>5</v>
      </c>
      <c r="F16" s="110"/>
      <c r="G16" s="111">
        <f>G17</f>
        <v>1771.3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64.7906272229436</v>
      </c>
    </row>
    <row r="17" spans="1:25" ht="34.5" customHeight="1" outlineLevel="3" thickBot="1">
      <c r="A17" s="112" t="s">
        <v>137</v>
      </c>
      <c r="B17" s="19">
        <v>951</v>
      </c>
      <c r="C17" s="11" t="s">
        <v>6</v>
      </c>
      <c r="D17" s="11" t="s">
        <v>268</v>
      </c>
      <c r="E17" s="11" t="s">
        <v>5</v>
      </c>
      <c r="F17" s="11"/>
      <c r="G17" s="12">
        <f>G18</f>
        <v>1771.3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64.7906272229436</v>
      </c>
    </row>
    <row r="18" spans="1:25" ht="36" customHeight="1" outlineLevel="3" thickBot="1">
      <c r="A18" s="112" t="s">
        <v>138</v>
      </c>
      <c r="B18" s="19">
        <v>951</v>
      </c>
      <c r="C18" s="11" t="s">
        <v>6</v>
      </c>
      <c r="D18" s="11" t="s">
        <v>269</v>
      </c>
      <c r="E18" s="11" t="s">
        <v>5</v>
      </c>
      <c r="F18" s="11"/>
      <c r="G18" s="12">
        <f>G19</f>
        <v>1771.3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139</v>
      </c>
      <c r="B19" s="90">
        <v>951</v>
      </c>
      <c r="C19" s="91" t="s">
        <v>6</v>
      </c>
      <c r="D19" s="91" t="s">
        <v>270</v>
      </c>
      <c r="E19" s="91" t="s">
        <v>5</v>
      </c>
      <c r="F19" s="91"/>
      <c r="G19" s="16">
        <f>G20</f>
        <v>1771.3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270</v>
      </c>
      <c r="E20" s="6" t="s">
        <v>91</v>
      </c>
      <c r="F20" s="6"/>
      <c r="G20" s="7">
        <f>G21+G22+G23</f>
        <v>1771.3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264</v>
      </c>
      <c r="B21" s="92">
        <v>951</v>
      </c>
      <c r="C21" s="93" t="s">
        <v>6</v>
      </c>
      <c r="D21" s="93" t="s">
        <v>270</v>
      </c>
      <c r="E21" s="93" t="s">
        <v>92</v>
      </c>
      <c r="F21" s="93"/>
      <c r="G21" s="98">
        <v>1450.3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266</v>
      </c>
      <c r="B22" s="92">
        <v>951</v>
      </c>
      <c r="C22" s="93" t="s">
        <v>6</v>
      </c>
      <c r="D22" s="93" t="s">
        <v>270</v>
      </c>
      <c r="E22" s="93" t="s">
        <v>93</v>
      </c>
      <c r="F22" s="93"/>
      <c r="G22" s="98">
        <v>1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>
        <f t="shared" si="1"/>
        <v>114763.63799999999</v>
      </c>
    </row>
    <row r="23" spans="1:25" ht="48" outlineLevel="4" thickBot="1">
      <c r="A23" s="88" t="s">
        <v>259</v>
      </c>
      <c r="B23" s="92">
        <v>951</v>
      </c>
      <c r="C23" s="93" t="s">
        <v>6</v>
      </c>
      <c r="D23" s="93" t="s">
        <v>270</v>
      </c>
      <c r="E23" s="93" t="s">
        <v>260</v>
      </c>
      <c r="F23" s="93"/>
      <c r="G23" s="98">
        <v>320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267</v>
      </c>
      <c r="E24" s="9" t="s">
        <v>5</v>
      </c>
      <c r="F24" s="9"/>
      <c r="G24" s="160">
        <f>G25</f>
        <v>3163.3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36.27971991274934</v>
      </c>
    </row>
    <row r="25" spans="1:25" ht="32.25" outlineLevel="5" thickBot="1">
      <c r="A25" s="112" t="s">
        <v>137</v>
      </c>
      <c r="B25" s="19">
        <v>951</v>
      </c>
      <c r="C25" s="11" t="s">
        <v>17</v>
      </c>
      <c r="D25" s="11" t="s">
        <v>268</v>
      </c>
      <c r="E25" s="11" t="s">
        <v>5</v>
      </c>
      <c r="F25" s="11"/>
      <c r="G25" s="161">
        <f>G26</f>
        <v>3163.3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138</v>
      </c>
      <c r="B26" s="19">
        <v>951</v>
      </c>
      <c r="C26" s="11" t="s">
        <v>17</v>
      </c>
      <c r="D26" s="11" t="s">
        <v>269</v>
      </c>
      <c r="E26" s="11" t="s">
        <v>5</v>
      </c>
      <c r="F26" s="11"/>
      <c r="G26" s="161">
        <f>G27+G41+G47</f>
        <v>3163.3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209</v>
      </c>
      <c r="B27" s="130">
        <v>951</v>
      </c>
      <c r="C27" s="91" t="s">
        <v>17</v>
      </c>
      <c r="D27" s="91" t="s">
        <v>271</v>
      </c>
      <c r="E27" s="91" t="s">
        <v>5</v>
      </c>
      <c r="F27" s="91"/>
      <c r="G27" s="162">
        <f>G28+G32+G38+G35</f>
        <v>1699</v>
      </c>
      <c r="H27" s="31" t="e">
        <f aca="true" t="shared" si="5" ref="H27:X27">H28</f>
        <v>#REF!</v>
      </c>
      <c r="I27" s="31" t="e">
        <f t="shared" si="5"/>
        <v>#REF!</v>
      </c>
      <c r="J27" s="31" t="e">
        <f t="shared" si="5"/>
        <v>#REF!</v>
      </c>
      <c r="K27" s="31" t="e">
        <f t="shared" si="5"/>
        <v>#REF!</v>
      </c>
      <c r="L27" s="31" t="e">
        <f t="shared" si="5"/>
        <v>#REF!</v>
      </c>
      <c r="M27" s="31" t="e">
        <f t="shared" si="5"/>
        <v>#REF!</v>
      </c>
      <c r="N27" s="31" t="e">
        <f t="shared" si="5"/>
        <v>#REF!</v>
      </c>
      <c r="O27" s="31" t="e">
        <f t="shared" si="5"/>
        <v>#REF!</v>
      </c>
      <c r="P27" s="31" t="e">
        <f t="shared" si="5"/>
        <v>#REF!</v>
      </c>
      <c r="Q27" s="31" t="e">
        <f t="shared" si="5"/>
        <v>#REF!</v>
      </c>
      <c r="R27" s="31" t="e">
        <f t="shared" si="5"/>
        <v>#REF!</v>
      </c>
      <c r="S27" s="31" t="e">
        <f t="shared" si="5"/>
        <v>#REF!</v>
      </c>
      <c r="T27" s="31" t="e">
        <f t="shared" si="5"/>
        <v>#REF!</v>
      </c>
      <c r="U27" s="31" t="e">
        <f t="shared" si="5"/>
        <v>#REF!</v>
      </c>
      <c r="V27" s="31" t="e">
        <f t="shared" si="5"/>
        <v>#REF!</v>
      </c>
      <c r="W27" s="31" t="e">
        <f t="shared" si="5"/>
        <v>#REF!</v>
      </c>
      <c r="X27" s="66" t="e">
        <f t="shared" si="5"/>
        <v>#REF!</v>
      </c>
      <c r="Y27" s="59" t="e">
        <f>X27/G27*100</f>
        <v>#REF!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271</v>
      </c>
      <c r="E28" s="6" t="s">
        <v>91</v>
      </c>
      <c r="F28" s="6"/>
      <c r="G28" s="163">
        <f>G29+G30+G31</f>
        <v>1594</v>
      </c>
      <c r="H28" s="32" t="e">
        <f>H29+H43+#REF!</f>
        <v>#REF!</v>
      </c>
      <c r="I28" s="32" t="e">
        <f>I29+I43+#REF!</f>
        <v>#REF!</v>
      </c>
      <c r="J28" s="32" t="e">
        <f>J29+J43+#REF!</f>
        <v>#REF!</v>
      </c>
      <c r="K28" s="32" t="e">
        <f>K29+K43+#REF!</f>
        <v>#REF!</v>
      </c>
      <c r="L28" s="32" t="e">
        <f>L29+L43+#REF!</f>
        <v>#REF!</v>
      </c>
      <c r="M28" s="32" t="e">
        <f>M29+M43+#REF!</f>
        <v>#REF!</v>
      </c>
      <c r="N28" s="32" t="e">
        <f>N29+N43+#REF!</f>
        <v>#REF!</v>
      </c>
      <c r="O28" s="32" t="e">
        <f>O29+O43+#REF!</f>
        <v>#REF!</v>
      </c>
      <c r="P28" s="32" t="e">
        <f>P29+P43+#REF!</f>
        <v>#REF!</v>
      </c>
      <c r="Q28" s="32" t="e">
        <f>Q29+Q43+#REF!</f>
        <v>#REF!</v>
      </c>
      <c r="R28" s="32" t="e">
        <f>R29+R43+#REF!</f>
        <v>#REF!</v>
      </c>
      <c r="S28" s="32" t="e">
        <f>S29+S43+#REF!</f>
        <v>#REF!</v>
      </c>
      <c r="T28" s="32" t="e">
        <f>T29+T43+#REF!</f>
        <v>#REF!</v>
      </c>
      <c r="U28" s="32" t="e">
        <f>U29+U43+#REF!</f>
        <v>#REF!</v>
      </c>
      <c r="V28" s="32" t="e">
        <f>V29+V43+#REF!</f>
        <v>#REF!</v>
      </c>
      <c r="W28" s="32" t="e">
        <f>W29+W43+#REF!</f>
        <v>#REF!</v>
      </c>
      <c r="X28" s="67" t="e">
        <f>X29+X43+#REF!</f>
        <v>#REF!</v>
      </c>
      <c r="Y28" s="59" t="e">
        <f>X28/G28*100</f>
        <v>#REF!</v>
      </c>
    </row>
    <row r="29" spans="1:25" ht="32.25" outlineLevel="6" thickBot="1">
      <c r="A29" s="88" t="s">
        <v>264</v>
      </c>
      <c r="B29" s="92">
        <v>951</v>
      </c>
      <c r="C29" s="93" t="s">
        <v>17</v>
      </c>
      <c r="D29" s="93" t="s">
        <v>271</v>
      </c>
      <c r="E29" s="93" t="s">
        <v>92</v>
      </c>
      <c r="F29" s="93"/>
      <c r="G29" s="164">
        <v>1220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152.4694262295082</v>
      </c>
    </row>
    <row r="30" spans="1:25" ht="48" outlineLevel="6" thickBot="1">
      <c r="A30" s="88" t="s">
        <v>266</v>
      </c>
      <c r="B30" s="92">
        <v>951</v>
      </c>
      <c r="C30" s="93" t="s">
        <v>17</v>
      </c>
      <c r="D30" s="93" t="s">
        <v>271</v>
      </c>
      <c r="E30" s="93" t="s">
        <v>93</v>
      </c>
      <c r="F30" s="93"/>
      <c r="G30" s="164">
        <v>5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>
        <f>X30/G30*100</f>
        <v>37202.54</v>
      </c>
    </row>
    <row r="31" spans="1:25" ht="48" outlineLevel="6" thickBot="1">
      <c r="A31" s="88" t="s">
        <v>259</v>
      </c>
      <c r="B31" s="92">
        <v>951</v>
      </c>
      <c r="C31" s="93" t="s">
        <v>17</v>
      </c>
      <c r="D31" s="93" t="s">
        <v>271</v>
      </c>
      <c r="E31" s="93" t="s">
        <v>260</v>
      </c>
      <c r="F31" s="93"/>
      <c r="G31" s="164">
        <v>369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5" t="s">
        <v>101</v>
      </c>
      <c r="B32" s="21">
        <v>951</v>
      </c>
      <c r="C32" s="6" t="s">
        <v>17</v>
      </c>
      <c r="D32" s="6" t="s">
        <v>271</v>
      </c>
      <c r="E32" s="6" t="s">
        <v>95</v>
      </c>
      <c r="F32" s="6"/>
      <c r="G32" s="155">
        <f>G33+G34</f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2.25" outlineLevel="6" thickBot="1">
      <c r="A33" s="88" t="s">
        <v>102</v>
      </c>
      <c r="B33" s="92">
        <v>951</v>
      </c>
      <c r="C33" s="93" t="s">
        <v>17</v>
      </c>
      <c r="D33" s="93" t="s">
        <v>271</v>
      </c>
      <c r="E33" s="93" t="s">
        <v>96</v>
      </c>
      <c r="F33" s="93"/>
      <c r="G33" s="156">
        <v>0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2.25" outlineLevel="6" thickBot="1">
      <c r="A34" s="88" t="s">
        <v>103</v>
      </c>
      <c r="B34" s="92">
        <v>951</v>
      </c>
      <c r="C34" s="93" t="s">
        <v>17</v>
      </c>
      <c r="D34" s="93" t="s">
        <v>271</v>
      </c>
      <c r="E34" s="93" t="s">
        <v>97</v>
      </c>
      <c r="F34" s="93"/>
      <c r="G34" s="156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367</v>
      </c>
      <c r="B35" s="21">
        <v>951</v>
      </c>
      <c r="C35" s="6" t="s">
        <v>17</v>
      </c>
      <c r="D35" s="6" t="s">
        <v>271</v>
      </c>
      <c r="E35" s="6" t="s">
        <v>368</v>
      </c>
      <c r="F35" s="6"/>
      <c r="G35" s="155">
        <f>G36+G37</f>
        <v>100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88" t="s">
        <v>369</v>
      </c>
      <c r="B36" s="92">
        <v>951</v>
      </c>
      <c r="C36" s="93" t="s">
        <v>17</v>
      </c>
      <c r="D36" s="93" t="s">
        <v>271</v>
      </c>
      <c r="E36" s="93" t="s">
        <v>370</v>
      </c>
      <c r="F36" s="93"/>
      <c r="G36" s="156">
        <v>100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227</v>
      </c>
      <c r="B37" s="92">
        <v>951</v>
      </c>
      <c r="C37" s="93" t="s">
        <v>17</v>
      </c>
      <c r="D37" s="93" t="s">
        <v>271</v>
      </c>
      <c r="E37" s="93" t="s">
        <v>226</v>
      </c>
      <c r="F37" s="93"/>
      <c r="G37" s="156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5" t="s">
        <v>104</v>
      </c>
      <c r="B38" s="21">
        <v>951</v>
      </c>
      <c r="C38" s="6" t="s">
        <v>17</v>
      </c>
      <c r="D38" s="6" t="s">
        <v>271</v>
      </c>
      <c r="E38" s="6" t="s">
        <v>98</v>
      </c>
      <c r="F38" s="6"/>
      <c r="G38" s="155">
        <f>G39+G40</f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88" t="s">
        <v>105</v>
      </c>
      <c r="B39" s="92">
        <v>951</v>
      </c>
      <c r="C39" s="93" t="s">
        <v>17</v>
      </c>
      <c r="D39" s="93" t="s">
        <v>271</v>
      </c>
      <c r="E39" s="93" t="s">
        <v>99</v>
      </c>
      <c r="F39" s="93"/>
      <c r="G39" s="156">
        <v>0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16.5" outlineLevel="6" thickBot="1">
      <c r="A40" s="88" t="s">
        <v>106</v>
      </c>
      <c r="B40" s="92">
        <v>951</v>
      </c>
      <c r="C40" s="93" t="s">
        <v>17</v>
      </c>
      <c r="D40" s="93" t="s">
        <v>271</v>
      </c>
      <c r="E40" s="93" t="s">
        <v>100</v>
      </c>
      <c r="F40" s="93"/>
      <c r="G40" s="156">
        <v>5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32.25" outlineLevel="6" thickBot="1">
      <c r="A41" s="94" t="s">
        <v>140</v>
      </c>
      <c r="B41" s="90">
        <v>951</v>
      </c>
      <c r="C41" s="91" t="s">
        <v>17</v>
      </c>
      <c r="D41" s="91" t="s">
        <v>272</v>
      </c>
      <c r="E41" s="91" t="s">
        <v>5</v>
      </c>
      <c r="F41" s="91"/>
      <c r="G41" s="154">
        <f>G42</f>
        <v>1464.3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75"/>
      <c r="Y41" s="59"/>
    </row>
    <row r="42" spans="1:25" ht="32.25" outlineLevel="6" thickBot="1">
      <c r="A42" s="5" t="s">
        <v>94</v>
      </c>
      <c r="B42" s="21">
        <v>951</v>
      </c>
      <c r="C42" s="6" t="s">
        <v>17</v>
      </c>
      <c r="D42" s="6" t="s">
        <v>272</v>
      </c>
      <c r="E42" s="6" t="s">
        <v>91</v>
      </c>
      <c r="F42" s="6"/>
      <c r="G42" s="155">
        <f>G43+G44+G46+G45</f>
        <v>1464.3</v>
      </c>
      <c r="H42" s="55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75"/>
      <c r="Y42" s="59"/>
    </row>
    <row r="43" spans="1:25" ht="18" customHeight="1" outlineLevel="6" thickBot="1">
      <c r="A43" s="88" t="s">
        <v>264</v>
      </c>
      <c r="B43" s="92">
        <v>951</v>
      </c>
      <c r="C43" s="93" t="s">
        <v>17</v>
      </c>
      <c r="D43" s="93" t="s">
        <v>272</v>
      </c>
      <c r="E43" s="93" t="s">
        <v>92</v>
      </c>
      <c r="F43" s="93"/>
      <c r="G43" s="164">
        <v>1000</v>
      </c>
      <c r="H43" s="34">
        <f aca="true" t="shared" si="7" ref="H43:X43">H44</f>
        <v>1331.7</v>
      </c>
      <c r="I43" s="34">
        <f t="shared" si="7"/>
        <v>1331.7</v>
      </c>
      <c r="J43" s="34">
        <f t="shared" si="7"/>
        <v>1331.7</v>
      </c>
      <c r="K43" s="34">
        <f t="shared" si="7"/>
        <v>1331.7</v>
      </c>
      <c r="L43" s="34">
        <f t="shared" si="7"/>
        <v>1331.7</v>
      </c>
      <c r="M43" s="34">
        <f t="shared" si="7"/>
        <v>1331.7</v>
      </c>
      <c r="N43" s="34">
        <f t="shared" si="7"/>
        <v>1331.7</v>
      </c>
      <c r="O43" s="34">
        <f t="shared" si="7"/>
        <v>1331.7</v>
      </c>
      <c r="P43" s="34">
        <f t="shared" si="7"/>
        <v>1331.7</v>
      </c>
      <c r="Q43" s="34">
        <f t="shared" si="7"/>
        <v>1331.7</v>
      </c>
      <c r="R43" s="34">
        <f t="shared" si="7"/>
        <v>1331.7</v>
      </c>
      <c r="S43" s="34">
        <f t="shared" si="7"/>
        <v>1331.7</v>
      </c>
      <c r="T43" s="34">
        <f t="shared" si="7"/>
        <v>1331.7</v>
      </c>
      <c r="U43" s="34">
        <f t="shared" si="7"/>
        <v>1331.7</v>
      </c>
      <c r="V43" s="34">
        <f t="shared" si="7"/>
        <v>1331.7</v>
      </c>
      <c r="W43" s="34">
        <f t="shared" si="7"/>
        <v>1331.7</v>
      </c>
      <c r="X43" s="68">
        <f t="shared" si="7"/>
        <v>874.3892</v>
      </c>
      <c r="Y43" s="59">
        <f>X43/G43*100</f>
        <v>87.43892</v>
      </c>
    </row>
    <row r="44" spans="1:25" ht="48" outlineLevel="6" thickBot="1">
      <c r="A44" s="88" t="s">
        <v>266</v>
      </c>
      <c r="B44" s="92">
        <v>951</v>
      </c>
      <c r="C44" s="93" t="s">
        <v>17</v>
      </c>
      <c r="D44" s="93" t="s">
        <v>272</v>
      </c>
      <c r="E44" s="93" t="s">
        <v>93</v>
      </c>
      <c r="F44" s="93"/>
      <c r="G44" s="156">
        <v>5</v>
      </c>
      <c r="H44" s="26">
        <v>1331.7</v>
      </c>
      <c r="I44" s="7">
        <v>1331.7</v>
      </c>
      <c r="J44" s="7">
        <v>1331.7</v>
      </c>
      <c r="K44" s="7">
        <v>1331.7</v>
      </c>
      <c r="L44" s="7">
        <v>1331.7</v>
      </c>
      <c r="M44" s="7">
        <v>1331.7</v>
      </c>
      <c r="N44" s="7">
        <v>1331.7</v>
      </c>
      <c r="O44" s="7">
        <v>1331.7</v>
      </c>
      <c r="P44" s="7">
        <v>1331.7</v>
      </c>
      <c r="Q44" s="7">
        <v>1331.7</v>
      </c>
      <c r="R44" s="7">
        <v>1331.7</v>
      </c>
      <c r="S44" s="7">
        <v>1331.7</v>
      </c>
      <c r="T44" s="7">
        <v>1331.7</v>
      </c>
      <c r="U44" s="7">
        <v>1331.7</v>
      </c>
      <c r="V44" s="7">
        <v>1331.7</v>
      </c>
      <c r="W44" s="44">
        <v>1331.7</v>
      </c>
      <c r="X44" s="65">
        <v>874.3892</v>
      </c>
      <c r="Y44" s="59">
        <f>X44/G44*100</f>
        <v>17487.784</v>
      </c>
    </row>
    <row r="45" spans="1:25" ht="32.25" outlineLevel="6" thickBot="1">
      <c r="A45" s="88" t="s">
        <v>109</v>
      </c>
      <c r="B45" s="92">
        <v>951</v>
      </c>
      <c r="C45" s="93" t="s">
        <v>17</v>
      </c>
      <c r="D45" s="93" t="s">
        <v>272</v>
      </c>
      <c r="E45" s="93" t="s">
        <v>371</v>
      </c>
      <c r="F45" s="93"/>
      <c r="G45" s="156">
        <v>192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75"/>
      <c r="Y45" s="59"/>
    </row>
    <row r="46" spans="1:25" ht="48" outlineLevel="6" thickBot="1">
      <c r="A46" s="88" t="s">
        <v>259</v>
      </c>
      <c r="B46" s="92">
        <v>951</v>
      </c>
      <c r="C46" s="93" t="s">
        <v>17</v>
      </c>
      <c r="D46" s="93" t="s">
        <v>272</v>
      </c>
      <c r="E46" s="93" t="s">
        <v>260</v>
      </c>
      <c r="F46" s="93"/>
      <c r="G46" s="156">
        <v>267.3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75"/>
      <c r="Y46" s="59"/>
    </row>
    <row r="47" spans="1:25" ht="19.5" customHeight="1" outlineLevel="6" thickBot="1">
      <c r="A47" s="94" t="s">
        <v>143</v>
      </c>
      <c r="B47" s="90">
        <v>951</v>
      </c>
      <c r="C47" s="91" t="s">
        <v>17</v>
      </c>
      <c r="D47" s="91" t="s">
        <v>273</v>
      </c>
      <c r="E47" s="91" t="s">
        <v>5</v>
      </c>
      <c r="F47" s="91"/>
      <c r="G47" s="154">
        <f>G48</f>
        <v>0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81"/>
      <c r="Y47" s="59"/>
    </row>
    <row r="48" spans="1:25" ht="21" customHeight="1" outlineLevel="6" thickBot="1">
      <c r="A48" s="5" t="s">
        <v>112</v>
      </c>
      <c r="B48" s="21">
        <v>951</v>
      </c>
      <c r="C48" s="6" t="s">
        <v>17</v>
      </c>
      <c r="D48" s="6" t="s">
        <v>273</v>
      </c>
      <c r="E48" s="6" t="s">
        <v>228</v>
      </c>
      <c r="F48" s="6"/>
      <c r="G48" s="155">
        <v>0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81"/>
      <c r="Y48" s="59"/>
    </row>
    <row r="49" spans="1:25" ht="51" customHeight="1" outlineLevel="6" thickBot="1">
      <c r="A49" s="8" t="s">
        <v>26</v>
      </c>
      <c r="B49" s="19">
        <v>951</v>
      </c>
      <c r="C49" s="9" t="s">
        <v>7</v>
      </c>
      <c r="D49" s="9" t="s">
        <v>267</v>
      </c>
      <c r="E49" s="9" t="s">
        <v>5</v>
      </c>
      <c r="F49" s="9"/>
      <c r="G49" s="10">
        <f>G50</f>
        <v>5613.64489</v>
      </c>
      <c r="H49" s="26">
        <v>96</v>
      </c>
      <c r="I49" s="7">
        <v>96</v>
      </c>
      <c r="J49" s="7">
        <v>96</v>
      </c>
      <c r="K49" s="7">
        <v>96</v>
      </c>
      <c r="L49" s="7">
        <v>96</v>
      </c>
      <c r="M49" s="7">
        <v>96</v>
      </c>
      <c r="N49" s="7">
        <v>96</v>
      </c>
      <c r="O49" s="7">
        <v>96</v>
      </c>
      <c r="P49" s="7">
        <v>96</v>
      </c>
      <c r="Q49" s="7">
        <v>96</v>
      </c>
      <c r="R49" s="7">
        <v>96</v>
      </c>
      <c r="S49" s="7">
        <v>96</v>
      </c>
      <c r="T49" s="7">
        <v>96</v>
      </c>
      <c r="U49" s="7">
        <v>96</v>
      </c>
      <c r="V49" s="7">
        <v>96</v>
      </c>
      <c r="W49" s="44">
        <v>96</v>
      </c>
      <c r="X49" s="65">
        <v>141</v>
      </c>
      <c r="Y49" s="59">
        <f>X49/G49*100</f>
        <v>2.5117370756952173</v>
      </c>
    </row>
    <row r="50" spans="1:25" ht="32.25" outlineLevel="6" thickBot="1">
      <c r="A50" s="112" t="s">
        <v>137</v>
      </c>
      <c r="B50" s="19">
        <v>951</v>
      </c>
      <c r="C50" s="11" t="s">
        <v>7</v>
      </c>
      <c r="D50" s="11" t="s">
        <v>268</v>
      </c>
      <c r="E50" s="11" t="s">
        <v>5</v>
      </c>
      <c r="F50" s="11"/>
      <c r="G50" s="12">
        <f>G51</f>
        <v>5613.64489</v>
      </c>
      <c r="H50" s="55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75"/>
      <c r="Y50" s="59"/>
    </row>
    <row r="51" spans="1:25" ht="34.5" customHeight="1" outlineLevel="3" thickBot="1">
      <c r="A51" s="112" t="s">
        <v>138</v>
      </c>
      <c r="B51" s="19">
        <v>951</v>
      </c>
      <c r="C51" s="11" t="s">
        <v>7</v>
      </c>
      <c r="D51" s="11" t="s">
        <v>269</v>
      </c>
      <c r="E51" s="11" t="s">
        <v>5</v>
      </c>
      <c r="F51" s="11"/>
      <c r="G51" s="12">
        <f>G52</f>
        <v>5613.64489</v>
      </c>
      <c r="H51" s="31">
        <f aca="true" t="shared" si="8" ref="H51:X53">H52</f>
        <v>8918.7</v>
      </c>
      <c r="I51" s="31">
        <f t="shared" si="8"/>
        <v>8918.7</v>
      </c>
      <c r="J51" s="31">
        <f t="shared" si="8"/>
        <v>8918.7</v>
      </c>
      <c r="K51" s="31">
        <f t="shared" si="8"/>
        <v>8918.7</v>
      </c>
      <c r="L51" s="31">
        <f t="shared" si="8"/>
        <v>8918.7</v>
      </c>
      <c r="M51" s="31">
        <f t="shared" si="8"/>
        <v>8918.7</v>
      </c>
      <c r="N51" s="31">
        <f t="shared" si="8"/>
        <v>8918.7</v>
      </c>
      <c r="O51" s="31">
        <f t="shared" si="8"/>
        <v>8918.7</v>
      </c>
      <c r="P51" s="31">
        <f t="shared" si="8"/>
        <v>8918.7</v>
      </c>
      <c r="Q51" s="31">
        <f t="shared" si="8"/>
        <v>8918.7</v>
      </c>
      <c r="R51" s="31">
        <f t="shared" si="8"/>
        <v>8918.7</v>
      </c>
      <c r="S51" s="31">
        <f t="shared" si="8"/>
        <v>8918.7</v>
      </c>
      <c r="T51" s="31">
        <f t="shared" si="8"/>
        <v>8918.7</v>
      </c>
      <c r="U51" s="31">
        <f t="shared" si="8"/>
        <v>8918.7</v>
      </c>
      <c r="V51" s="31">
        <f t="shared" si="8"/>
        <v>8918.7</v>
      </c>
      <c r="W51" s="31">
        <f t="shared" si="8"/>
        <v>8918.7</v>
      </c>
      <c r="X51" s="66">
        <f t="shared" si="8"/>
        <v>5600.44265</v>
      </c>
      <c r="Y51" s="59">
        <f>X51/G51*100</f>
        <v>99.76481875397003</v>
      </c>
    </row>
    <row r="52" spans="1:25" ht="49.5" customHeight="1" outlineLevel="3" thickBot="1">
      <c r="A52" s="113" t="s">
        <v>209</v>
      </c>
      <c r="B52" s="90">
        <v>951</v>
      </c>
      <c r="C52" s="91" t="s">
        <v>7</v>
      </c>
      <c r="D52" s="91" t="s">
        <v>271</v>
      </c>
      <c r="E52" s="91" t="s">
        <v>5</v>
      </c>
      <c r="F52" s="91"/>
      <c r="G52" s="16">
        <f>G53+G57+G60</f>
        <v>5613.64489</v>
      </c>
      <c r="H52" s="32">
        <f t="shared" si="8"/>
        <v>8918.7</v>
      </c>
      <c r="I52" s="32">
        <f t="shared" si="8"/>
        <v>8918.7</v>
      </c>
      <c r="J52" s="32">
        <f t="shared" si="8"/>
        <v>8918.7</v>
      </c>
      <c r="K52" s="32">
        <f t="shared" si="8"/>
        <v>8918.7</v>
      </c>
      <c r="L52" s="32">
        <f t="shared" si="8"/>
        <v>8918.7</v>
      </c>
      <c r="M52" s="32">
        <f t="shared" si="8"/>
        <v>8918.7</v>
      </c>
      <c r="N52" s="32">
        <f t="shared" si="8"/>
        <v>8918.7</v>
      </c>
      <c r="O52" s="32">
        <f t="shared" si="8"/>
        <v>8918.7</v>
      </c>
      <c r="P52" s="32">
        <f t="shared" si="8"/>
        <v>8918.7</v>
      </c>
      <c r="Q52" s="32">
        <f t="shared" si="8"/>
        <v>8918.7</v>
      </c>
      <c r="R52" s="32">
        <f t="shared" si="8"/>
        <v>8918.7</v>
      </c>
      <c r="S52" s="32">
        <f t="shared" si="8"/>
        <v>8918.7</v>
      </c>
      <c r="T52" s="32">
        <f t="shared" si="8"/>
        <v>8918.7</v>
      </c>
      <c r="U52" s="32">
        <f t="shared" si="8"/>
        <v>8918.7</v>
      </c>
      <c r="V52" s="32">
        <f t="shared" si="8"/>
        <v>8918.7</v>
      </c>
      <c r="W52" s="32">
        <f t="shared" si="8"/>
        <v>8918.7</v>
      </c>
      <c r="X52" s="67">
        <f t="shared" si="8"/>
        <v>5600.44265</v>
      </c>
      <c r="Y52" s="59">
        <f>X52/G52*100</f>
        <v>99.76481875397003</v>
      </c>
    </row>
    <row r="53" spans="1:25" ht="32.25" outlineLevel="4" thickBot="1">
      <c r="A53" s="5" t="s">
        <v>94</v>
      </c>
      <c r="B53" s="21">
        <v>951</v>
      </c>
      <c r="C53" s="6" t="s">
        <v>7</v>
      </c>
      <c r="D53" s="6" t="s">
        <v>271</v>
      </c>
      <c r="E53" s="6" t="s">
        <v>91</v>
      </c>
      <c r="F53" s="6"/>
      <c r="G53" s="7">
        <f>G54+G55+G56</f>
        <v>5439.44988</v>
      </c>
      <c r="H53" s="34">
        <f t="shared" si="8"/>
        <v>8918.7</v>
      </c>
      <c r="I53" s="34">
        <f t="shared" si="8"/>
        <v>8918.7</v>
      </c>
      <c r="J53" s="34">
        <f t="shared" si="8"/>
        <v>8918.7</v>
      </c>
      <c r="K53" s="34">
        <f t="shared" si="8"/>
        <v>8918.7</v>
      </c>
      <c r="L53" s="34">
        <f t="shared" si="8"/>
        <v>8918.7</v>
      </c>
      <c r="M53" s="34">
        <f t="shared" si="8"/>
        <v>8918.7</v>
      </c>
      <c r="N53" s="34">
        <f t="shared" si="8"/>
        <v>8918.7</v>
      </c>
      <c r="O53" s="34">
        <f t="shared" si="8"/>
        <v>8918.7</v>
      </c>
      <c r="P53" s="34">
        <f t="shared" si="8"/>
        <v>8918.7</v>
      </c>
      <c r="Q53" s="34">
        <f t="shared" si="8"/>
        <v>8918.7</v>
      </c>
      <c r="R53" s="34">
        <f t="shared" si="8"/>
        <v>8918.7</v>
      </c>
      <c r="S53" s="34">
        <f t="shared" si="8"/>
        <v>8918.7</v>
      </c>
      <c r="T53" s="34">
        <f t="shared" si="8"/>
        <v>8918.7</v>
      </c>
      <c r="U53" s="34">
        <f t="shared" si="8"/>
        <v>8918.7</v>
      </c>
      <c r="V53" s="34">
        <f t="shared" si="8"/>
        <v>8918.7</v>
      </c>
      <c r="W53" s="34">
        <f t="shared" si="8"/>
        <v>8918.7</v>
      </c>
      <c r="X53" s="64">
        <f t="shared" si="8"/>
        <v>5600.44265</v>
      </c>
      <c r="Y53" s="59">
        <f>X53/G53*100</f>
        <v>102.95972522133066</v>
      </c>
    </row>
    <row r="54" spans="1:25" ht="32.25" outlineLevel="5" thickBot="1">
      <c r="A54" s="88" t="s">
        <v>264</v>
      </c>
      <c r="B54" s="92">
        <v>951</v>
      </c>
      <c r="C54" s="93" t="s">
        <v>7</v>
      </c>
      <c r="D54" s="93" t="s">
        <v>271</v>
      </c>
      <c r="E54" s="93" t="s">
        <v>92</v>
      </c>
      <c r="F54" s="93"/>
      <c r="G54" s="98">
        <v>4222.44988</v>
      </c>
      <c r="H54" s="26">
        <v>8918.7</v>
      </c>
      <c r="I54" s="7">
        <v>8918.7</v>
      </c>
      <c r="J54" s="7">
        <v>8918.7</v>
      </c>
      <c r="K54" s="7">
        <v>8918.7</v>
      </c>
      <c r="L54" s="7">
        <v>8918.7</v>
      </c>
      <c r="M54" s="7">
        <v>8918.7</v>
      </c>
      <c r="N54" s="7">
        <v>8918.7</v>
      </c>
      <c r="O54" s="7">
        <v>8918.7</v>
      </c>
      <c r="P54" s="7">
        <v>8918.7</v>
      </c>
      <c r="Q54" s="7">
        <v>8918.7</v>
      </c>
      <c r="R54" s="7">
        <v>8918.7</v>
      </c>
      <c r="S54" s="7">
        <v>8918.7</v>
      </c>
      <c r="T54" s="7">
        <v>8918.7</v>
      </c>
      <c r="U54" s="7">
        <v>8918.7</v>
      </c>
      <c r="V54" s="7">
        <v>8918.7</v>
      </c>
      <c r="W54" s="44">
        <v>8918.7</v>
      </c>
      <c r="X54" s="65">
        <v>5600.44265</v>
      </c>
      <c r="Y54" s="59">
        <f>X54/G54*100</f>
        <v>132.63491122836015</v>
      </c>
    </row>
    <row r="55" spans="1:25" ht="31.5" customHeight="1" outlineLevel="5" thickBot="1">
      <c r="A55" s="88" t="s">
        <v>266</v>
      </c>
      <c r="B55" s="92">
        <v>951</v>
      </c>
      <c r="C55" s="93" t="s">
        <v>7</v>
      </c>
      <c r="D55" s="93" t="s">
        <v>271</v>
      </c>
      <c r="E55" s="93" t="s">
        <v>93</v>
      </c>
      <c r="F55" s="93"/>
      <c r="G55" s="98">
        <v>1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48" outlineLevel="5" thickBot="1">
      <c r="A56" s="88" t="s">
        <v>259</v>
      </c>
      <c r="B56" s="92">
        <v>951</v>
      </c>
      <c r="C56" s="93" t="s">
        <v>7</v>
      </c>
      <c r="D56" s="93" t="s">
        <v>271</v>
      </c>
      <c r="E56" s="93" t="s">
        <v>260</v>
      </c>
      <c r="F56" s="93"/>
      <c r="G56" s="98">
        <v>1216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5" t="s">
        <v>101</v>
      </c>
      <c r="B57" s="21">
        <v>951</v>
      </c>
      <c r="C57" s="6" t="s">
        <v>7</v>
      </c>
      <c r="D57" s="6" t="s">
        <v>271</v>
      </c>
      <c r="E57" s="6" t="s">
        <v>95</v>
      </c>
      <c r="F57" s="6"/>
      <c r="G57" s="7">
        <f>G58+G59</f>
        <v>12.79501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8" t="s">
        <v>102</v>
      </c>
      <c r="B58" s="92">
        <v>951</v>
      </c>
      <c r="C58" s="93" t="s">
        <v>7</v>
      </c>
      <c r="D58" s="93" t="s">
        <v>271</v>
      </c>
      <c r="E58" s="93" t="s">
        <v>96</v>
      </c>
      <c r="F58" s="93"/>
      <c r="G58" s="98">
        <v>0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32.25" outlineLevel="5" thickBot="1">
      <c r="A59" s="88" t="s">
        <v>103</v>
      </c>
      <c r="B59" s="92">
        <v>951</v>
      </c>
      <c r="C59" s="93" t="s">
        <v>7</v>
      </c>
      <c r="D59" s="93" t="s">
        <v>271</v>
      </c>
      <c r="E59" s="93" t="s">
        <v>97</v>
      </c>
      <c r="F59" s="93"/>
      <c r="G59" s="98">
        <v>12.79501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5" t="s">
        <v>104</v>
      </c>
      <c r="B60" s="21">
        <v>951</v>
      </c>
      <c r="C60" s="6" t="s">
        <v>7</v>
      </c>
      <c r="D60" s="6" t="s">
        <v>271</v>
      </c>
      <c r="E60" s="6" t="s">
        <v>98</v>
      </c>
      <c r="F60" s="6"/>
      <c r="G60" s="7">
        <f>G61+G62+G63</f>
        <v>161.4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88" t="s">
        <v>105</v>
      </c>
      <c r="B61" s="92">
        <v>951</v>
      </c>
      <c r="C61" s="93" t="s">
        <v>7</v>
      </c>
      <c r="D61" s="93" t="s">
        <v>271</v>
      </c>
      <c r="E61" s="93" t="s">
        <v>99</v>
      </c>
      <c r="F61" s="93"/>
      <c r="G61" s="98">
        <v>19.4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16.5" outlineLevel="5" thickBot="1">
      <c r="A62" s="88" t="s">
        <v>106</v>
      </c>
      <c r="B62" s="92">
        <v>951</v>
      </c>
      <c r="C62" s="93" t="s">
        <v>7</v>
      </c>
      <c r="D62" s="93" t="s">
        <v>271</v>
      </c>
      <c r="E62" s="93" t="s">
        <v>100</v>
      </c>
      <c r="F62" s="93"/>
      <c r="G62" s="98">
        <v>37.5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16.5" outlineLevel="5" thickBot="1">
      <c r="A63" s="159" t="s">
        <v>372</v>
      </c>
      <c r="B63" s="92">
        <v>951</v>
      </c>
      <c r="C63" s="93" t="s">
        <v>7</v>
      </c>
      <c r="D63" s="93" t="s">
        <v>271</v>
      </c>
      <c r="E63" s="93" t="s">
        <v>373</v>
      </c>
      <c r="F63" s="93"/>
      <c r="G63" s="98">
        <v>104.5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16.5" outlineLevel="5" thickBot="1">
      <c r="A64" s="8" t="s">
        <v>205</v>
      </c>
      <c r="B64" s="19">
        <v>951</v>
      </c>
      <c r="C64" s="9" t="s">
        <v>207</v>
      </c>
      <c r="D64" s="9" t="s">
        <v>267</v>
      </c>
      <c r="E64" s="9" t="s">
        <v>5</v>
      </c>
      <c r="F64" s="9"/>
      <c r="G64" s="10">
        <f>G65</f>
        <v>17.9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112" t="s">
        <v>137</v>
      </c>
      <c r="B65" s="19">
        <v>951</v>
      </c>
      <c r="C65" s="9" t="s">
        <v>207</v>
      </c>
      <c r="D65" s="9" t="s">
        <v>268</v>
      </c>
      <c r="E65" s="9" t="s">
        <v>5</v>
      </c>
      <c r="F65" s="9"/>
      <c r="G65" s="10">
        <f>G66</f>
        <v>17.9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112" t="s">
        <v>138</v>
      </c>
      <c r="B66" s="19">
        <v>951</v>
      </c>
      <c r="C66" s="9" t="s">
        <v>207</v>
      </c>
      <c r="D66" s="9" t="s">
        <v>269</v>
      </c>
      <c r="E66" s="9" t="s">
        <v>5</v>
      </c>
      <c r="F66" s="9"/>
      <c r="G66" s="10">
        <f>G67</f>
        <v>17.9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2.25" outlineLevel="5" thickBot="1">
      <c r="A67" s="94" t="s">
        <v>206</v>
      </c>
      <c r="B67" s="90">
        <v>951</v>
      </c>
      <c r="C67" s="91" t="s">
        <v>207</v>
      </c>
      <c r="D67" s="91" t="s">
        <v>274</v>
      </c>
      <c r="E67" s="91" t="s">
        <v>5</v>
      </c>
      <c r="F67" s="91"/>
      <c r="G67" s="16">
        <f>G68</f>
        <v>17.9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2.25" outlineLevel="5" thickBot="1">
      <c r="A68" s="5" t="s">
        <v>101</v>
      </c>
      <c r="B68" s="21">
        <v>951</v>
      </c>
      <c r="C68" s="6" t="s">
        <v>207</v>
      </c>
      <c r="D68" s="6" t="s">
        <v>274</v>
      </c>
      <c r="E68" s="6" t="s">
        <v>95</v>
      </c>
      <c r="F68" s="6"/>
      <c r="G68" s="7">
        <f>G69</f>
        <v>17.9</v>
      </c>
      <c r="H68" s="55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75"/>
      <c r="Y68" s="59"/>
    </row>
    <row r="69" spans="1:25" ht="32.25" outlineLevel="5" thickBot="1">
      <c r="A69" s="88" t="s">
        <v>103</v>
      </c>
      <c r="B69" s="92">
        <v>951</v>
      </c>
      <c r="C69" s="93" t="s">
        <v>207</v>
      </c>
      <c r="D69" s="93" t="s">
        <v>274</v>
      </c>
      <c r="E69" s="93" t="s">
        <v>97</v>
      </c>
      <c r="F69" s="93"/>
      <c r="G69" s="98">
        <v>17.9</v>
      </c>
      <c r="H69" s="55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75"/>
      <c r="Y69" s="59"/>
    </row>
    <row r="70" spans="1:25" ht="48" outlineLevel="5" thickBot="1">
      <c r="A70" s="8" t="s">
        <v>27</v>
      </c>
      <c r="B70" s="19">
        <v>951</v>
      </c>
      <c r="C70" s="9" t="s">
        <v>8</v>
      </c>
      <c r="D70" s="9" t="s">
        <v>267</v>
      </c>
      <c r="E70" s="9" t="s">
        <v>5</v>
      </c>
      <c r="F70" s="9"/>
      <c r="G70" s="10">
        <f>G71</f>
        <v>4570.8</v>
      </c>
      <c r="H70" s="55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75"/>
      <c r="Y70" s="59"/>
    </row>
    <row r="71" spans="1:25" ht="34.5" customHeight="1" outlineLevel="3" thickBot="1">
      <c r="A71" s="112" t="s">
        <v>137</v>
      </c>
      <c r="B71" s="19">
        <v>951</v>
      </c>
      <c r="C71" s="11" t="s">
        <v>8</v>
      </c>
      <c r="D71" s="11" t="s">
        <v>268</v>
      </c>
      <c r="E71" s="11" t="s">
        <v>5</v>
      </c>
      <c r="F71" s="11"/>
      <c r="G71" s="12">
        <f>G72</f>
        <v>4570.8</v>
      </c>
      <c r="H71" s="31">
        <f aca="true" t="shared" si="9" ref="H71:X73">H72</f>
        <v>3284.2</v>
      </c>
      <c r="I71" s="31">
        <f t="shared" si="9"/>
        <v>3284.2</v>
      </c>
      <c r="J71" s="31">
        <f t="shared" si="9"/>
        <v>3284.2</v>
      </c>
      <c r="K71" s="31">
        <f t="shared" si="9"/>
        <v>3284.2</v>
      </c>
      <c r="L71" s="31">
        <f t="shared" si="9"/>
        <v>3284.2</v>
      </c>
      <c r="M71" s="31">
        <f t="shared" si="9"/>
        <v>3284.2</v>
      </c>
      <c r="N71" s="31">
        <f t="shared" si="9"/>
        <v>3284.2</v>
      </c>
      <c r="O71" s="31">
        <f t="shared" si="9"/>
        <v>3284.2</v>
      </c>
      <c r="P71" s="31">
        <f t="shared" si="9"/>
        <v>3284.2</v>
      </c>
      <c r="Q71" s="31">
        <f t="shared" si="9"/>
        <v>3284.2</v>
      </c>
      <c r="R71" s="31">
        <f t="shared" si="9"/>
        <v>3284.2</v>
      </c>
      <c r="S71" s="31">
        <f t="shared" si="9"/>
        <v>3284.2</v>
      </c>
      <c r="T71" s="31">
        <f t="shared" si="9"/>
        <v>3284.2</v>
      </c>
      <c r="U71" s="31">
        <f t="shared" si="9"/>
        <v>3284.2</v>
      </c>
      <c r="V71" s="31">
        <f t="shared" si="9"/>
        <v>3284.2</v>
      </c>
      <c r="W71" s="31">
        <f t="shared" si="9"/>
        <v>3284.2</v>
      </c>
      <c r="X71" s="66">
        <f t="shared" si="9"/>
        <v>2834.80374</v>
      </c>
      <c r="Y71" s="59">
        <f>X71/G71*100</f>
        <v>62.01985954318718</v>
      </c>
    </row>
    <row r="72" spans="1:25" ht="32.25" outlineLevel="3" thickBot="1">
      <c r="A72" s="112" t="s">
        <v>138</v>
      </c>
      <c r="B72" s="19">
        <v>951</v>
      </c>
      <c r="C72" s="11" t="s">
        <v>8</v>
      </c>
      <c r="D72" s="11" t="s">
        <v>269</v>
      </c>
      <c r="E72" s="11" t="s">
        <v>5</v>
      </c>
      <c r="F72" s="11"/>
      <c r="G72" s="12">
        <f>G73</f>
        <v>4570.8</v>
      </c>
      <c r="H72" s="32">
        <f t="shared" si="9"/>
        <v>3284.2</v>
      </c>
      <c r="I72" s="32">
        <f t="shared" si="9"/>
        <v>3284.2</v>
      </c>
      <c r="J72" s="32">
        <f t="shared" si="9"/>
        <v>3284.2</v>
      </c>
      <c r="K72" s="32">
        <f t="shared" si="9"/>
        <v>3284.2</v>
      </c>
      <c r="L72" s="32">
        <f t="shared" si="9"/>
        <v>3284.2</v>
      </c>
      <c r="M72" s="32">
        <f t="shared" si="9"/>
        <v>3284.2</v>
      </c>
      <c r="N72" s="32">
        <f t="shared" si="9"/>
        <v>3284.2</v>
      </c>
      <c r="O72" s="32">
        <f t="shared" si="9"/>
        <v>3284.2</v>
      </c>
      <c r="P72" s="32">
        <f t="shared" si="9"/>
        <v>3284.2</v>
      </c>
      <c r="Q72" s="32">
        <f t="shared" si="9"/>
        <v>3284.2</v>
      </c>
      <c r="R72" s="32">
        <f t="shared" si="9"/>
        <v>3284.2</v>
      </c>
      <c r="S72" s="32">
        <f t="shared" si="9"/>
        <v>3284.2</v>
      </c>
      <c r="T72" s="32">
        <f t="shared" si="9"/>
        <v>3284.2</v>
      </c>
      <c r="U72" s="32">
        <f t="shared" si="9"/>
        <v>3284.2</v>
      </c>
      <c r="V72" s="32">
        <f t="shared" si="9"/>
        <v>3284.2</v>
      </c>
      <c r="W72" s="32">
        <f t="shared" si="9"/>
        <v>3284.2</v>
      </c>
      <c r="X72" s="67">
        <f t="shared" si="9"/>
        <v>2834.80374</v>
      </c>
      <c r="Y72" s="59">
        <f>X72/G72*100</f>
        <v>62.01985954318718</v>
      </c>
    </row>
    <row r="73" spans="1:25" ht="48" outlineLevel="4" thickBot="1">
      <c r="A73" s="113" t="s">
        <v>209</v>
      </c>
      <c r="B73" s="90">
        <v>951</v>
      </c>
      <c r="C73" s="91" t="s">
        <v>8</v>
      </c>
      <c r="D73" s="91" t="s">
        <v>271</v>
      </c>
      <c r="E73" s="91" t="s">
        <v>5</v>
      </c>
      <c r="F73" s="91"/>
      <c r="G73" s="16">
        <f>G74+G78</f>
        <v>4570.8</v>
      </c>
      <c r="H73" s="34">
        <f t="shared" si="9"/>
        <v>3284.2</v>
      </c>
      <c r="I73" s="34">
        <f t="shared" si="9"/>
        <v>3284.2</v>
      </c>
      <c r="J73" s="34">
        <f t="shared" si="9"/>
        <v>3284.2</v>
      </c>
      <c r="K73" s="34">
        <f t="shared" si="9"/>
        <v>3284.2</v>
      </c>
      <c r="L73" s="34">
        <f t="shared" si="9"/>
        <v>3284.2</v>
      </c>
      <c r="M73" s="34">
        <f t="shared" si="9"/>
        <v>3284.2</v>
      </c>
      <c r="N73" s="34">
        <f t="shared" si="9"/>
        <v>3284.2</v>
      </c>
      <c r="O73" s="34">
        <f t="shared" si="9"/>
        <v>3284.2</v>
      </c>
      <c r="P73" s="34">
        <f t="shared" si="9"/>
        <v>3284.2</v>
      </c>
      <c r="Q73" s="34">
        <f t="shared" si="9"/>
        <v>3284.2</v>
      </c>
      <c r="R73" s="34">
        <f t="shared" si="9"/>
        <v>3284.2</v>
      </c>
      <c r="S73" s="34">
        <f t="shared" si="9"/>
        <v>3284.2</v>
      </c>
      <c r="T73" s="34">
        <f t="shared" si="9"/>
        <v>3284.2</v>
      </c>
      <c r="U73" s="34">
        <f t="shared" si="9"/>
        <v>3284.2</v>
      </c>
      <c r="V73" s="34">
        <f t="shared" si="9"/>
        <v>3284.2</v>
      </c>
      <c r="W73" s="34">
        <f t="shared" si="9"/>
        <v>3284.2</v>
      </c>
      <c r="X73" s="64">
        <f t="shared" si="9"/>
        <v>2834.80374</v>
      </c>
      <c r="Y73" s="59">
        <f>X73/G73*100</f>
        <v>62.01985954318718</v>
      </c>
    </row>
    <row r="74" spans="1:25" ht="32.25" outlineLevel="5" thickBot="1">
      <c r="A74" s="5" t="s">
        <v>94</v>
      </c>
      <c r="B74" s="21">
        <v>951</v>
      </c>
      <c r="C74" s="6" t="s">
        <v>8</v>
      </c>
      <c r="D74" s="6" t="s">
        <v>271</v>
      </c>
      <c r="E74" s="6" t="s">
        <v>91</v>
      </c>
      <c r="F74" s="6"/>
      <c r="G74" s="7">
        <f>G75+G76+G77</f>
        <v>4570.8</v>
      </c>
      <c r="H74" s="26">
        <v>3284.2</v>
      </c>
      <c r="I74" s="7">
        <v>3284.2</v>
      </c>
      <c r="J74" s="7">
        <v>3284.2</v>
      </c>
      <c r="K74" s="7">
        <v>3284.2</v>
      </c>
      <c r="L74" s="7">
        <v>3284.2</v>
      </c>
      <c r="M74" s="7">
        <v>3284.2</v>
      </c>
      <c r="N74" s="7">
        <v>3284.2</v>
      </c>
      <c r="O74" s="7">
        <v>3284.2</v>
      </c>
      <c r="P74" s="7">
        <v>3284.2</v>
      </c>
      <c r="Q74" s="7">
        <v>3284.2</v>
      </c>
      <c r="R74" s="7">
        <v>3284.2</v>
      </c>
      <c r="S74" s="7">
        <v>3284.2</v>
      </c>
      <c r="T74" s="7">
        <v>3284.2</v>
      </c>
      <c r="U74" s="7">
        <v>3284.2</v>
      </c>
      <c r="V74" s="7">
        <v>3284.2</v>
      </c>
      <c r="W74" s="44">
        <v>3284.2</v>
      </c>
      <c r="X74" s="65">
        <v>2834.80374</v>
      </c>
      <c r="Y74" s="59">
        <f>X74/G74*100</f>
        <v>62.01985954318718</v>
      </c>
    </row>
    <row r="75" spans="1:25" ht="32.25" outlineLevel="5" thickBot="1">
      <c r="A75" s="88" t="s">
        <v>264</v>
      </c>
      <c r="B75" s="92">
        <v>951</v>
      </c>
      <c r="C75" s="93" t="s">
        <v>8</v>
      </c>
      <c r="D75" s="93" t="s">
        <v>271</v>
      </c>
      <c r="E75" s="93" t="s">
        <v>92</v>
      </c>
      <c r="F75" s="93"/>
      <c r="G75" s="98">
        <v>3516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48" outlineLevel="5" thickBot="1">
      <c r="A76" s="88" t="s">
        <v>266</v>
      </c>
      <c r="B76" s="92">
        <v>951</v>
      </c>
      <c r="C76" s="93" t="s">
        <v>8</v>
      </c>
      <c r="D76" s="93" t="s">
        <v>271</v>
      </c>
      <c r="E76" s="93" t="s">
        <v>93</v>
      </c>
      <c r="F76" s="93"/>
      <c r="G76" s="98">
        <v>1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48" outlineLevel="5" thickBot="1">
      <c r="A77" s="88" t="s">
        <v>259</v>
      </c>
      <c r="B77" s="92">
        <v>951</v>
      </c>
      <c r="C77" s="93" t="s">
        <v>8</v>
      </c>
      <c r="D77" s="93" t="s">
        <v>271</v>
      </c>
      <c r="E77" s="93" t="s">
        <v>260</v>
      </c>
      <c r="F77" s="93"/>
      <c r="G77" s="98">
        <v>1053.8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5" t="s">
        <v>101</v>
      </c>
      <c r="B78" s="21">
        <v>951</v>
      </c>
      <c r="C78" s="6" t="s">
        <v>8</v>
      </c>
      <c r="D78" s="6" t="s">
        <v>271</v>
      </c>
      <c r="E78" s="6" t="s">
        <v>95</v>
      </c>
      <c r="F78" s="6"/>
      <c r="G78" s="7">
        <f>G79+G80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88" t="s">
        <v>102</v>
      </c>
      <c r="B79" s="92">
        <v>951</v>
      </c>
      <c r="C79" s="93" t="s">
        <v>8</v>
      </c>
      <c r="D79" s="93" t="s">
        <v>271</v>
      </c>
      <c r="E79" s="93" t="s">
        <v>96</v>
      </c>
      <c r="F79" s="93"/>
      <c r="G79" s="98"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88" t="s">
        <v>103</v>
      </c>
      <c r="B80" s="92">
        <v>951</v>
      </c>
      <c r="C80" s="93" t="s">
        <v>8</v>
      </c>
      <c r="D80" s="93" t="s">
        <v>271</v>
      </c>
      <c r="E80" s="93" t="s">
        <v>97</v>
      </c>
      <c r="F80" s="93"/>
      <c r="G80" s="98"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8" t="s">
        <v>213</v>
      </c>
      <c r="B81" s="19">
        <v>951</v>
      </c>
      <c r="C81" s="9" t="s">
        <v>215</v>
      </c>
      <c r="D81" s="9" t="s">
        <v>267</v>
      </c>
      <c r="E81" s="9" t="s">
        <v>5</v>
      </c>
      <c r="F81" s="9"/>
      <c r="G81" s="10">
        <f>G82</f>
        <v>500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32.25" outlineLevel="5" thickBot="1">
      <c r="A82" s="112" t="s">
        <v>137</v>
      </c>
      <c r="B82" s="19">
        <v>951</v>
      </c>
      <c r="C82" s="9" t="s">
        <v>215</v>
      </c>
      <c r="D82" s="9" t="s">
        <v>268</v>
      </c>
      <c r="E82" s="9" t="s">
        <v>5</v>
      </c>
      <c r="F82" s="9"/>
      <c r="G82" s="10">
        <f>G83</f>
        <v>500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32.25" outlineLevel="5" thickBot="1">
      <c r="A83" s="112" t="s">
        <v>138</v>
      </c>
      <c r="B83" s="19">
        <v>951</v>
      </c>
      <c r="C83" s="9" t="s">
        <v>215</v>
      </c>
      <c r="D83" s="9" t="s">
        <v>269</v>
      </c>
      <c r="E83" s="9" t="s">
        <v>5</v>
      </c>
      <c r="F83" s="9"/>
      <c r="G83" s="10">
        <f>G84</f>
        <v>500</v>
      </c>
      <c r="H83" s="55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75"/>
      <c r="Y83" s="59"/>
    </row>
    <row r="84" spans="1:25" ht="32.25" outlineLevel="5" thickBot="1">
      <c r="A84" s="94" t="s">
        <v>214</v>
      </c>
      <c r="B84" s="90">
        <v>951</v>
      </c>
      <c r="C84" s="91" t="s">
        <v>215</v>
      </c>
      <c r="D84" s="91" t="s">
        <v>275</v>
      </c>
      <c r="E84" s="91" t="s">
        <v>5</v>
      </c>
      <c r="F84" s="91"/>
      <c r="G84" s="16">
        <f>G85</f>
        <v>500</v>
      </c>
      <c r="H84" s="55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75"/>
      <c r="Y84" s="59"/>
    </row>
    <row r="85" spans="1:25" ht="16.5" outlineLevel="5" thickBot="1">
      <c r="A85" s="5" t="s">
        <v>248</v>
      </c>
      <c r="B85" s="21">
        <v>951</v>
      </c>
      <c r="C85" s="6" t="s">
        <v>215</v>
      </c>
      <c r="D85" s="6" t="s">
        <v>275</v>
      </c>
      <c r="E85" s="6" t="s">
        <v>250</v>
      </c>
      <c r="F85" s="6"/>
      <c r="G85" s="7">
        <f>G86</f>
        <v>500</v>
      </c>
      <c r="H85" s="55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75"/>
      <c r="Y85" s="59"/>
    </row>
    <row r="86" spans="1:25" ht="16.5" outlineLevel="5" thickBot="1">
      <c r="A86" s="88" t="s">
        <v>249</v>
      </c>
      <c r="B86" s="92">
        <v>951</v>
      </c>
      <c r="C86" s="93" t="s">
        <v>215</v>
      </c>
      <c r="D86" s="93" t="s">
        <v>275</v>
      </c>
      <c r="E86" s="93" t="s">
        <v>251</v>
      </c>
      <c r="F86" s="93"/>
      <c r="G86" s="98">
        <v>500</v>
      </c>
      <c r="H86" s="55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75"/>
      <c r="Y86" s="59"/>
    </row>
    <row r="87" spans="1:25" ht="16.5" outlineLevel="3" thickBot="1">
      <c r="A87" s="8" t="s">
        <v>28</v>
      </c>
      <c r="B87" s="19">
        <v>951</v>
      </c>
      <c r="C87" s="9" t="s">
        <v>9</v>
      </c>
      <c r="D87" s="9" t="s">
        <v>267</v>
      </c>
      <c r="E87" s="9" t="s">
        <v>5</v>
      </c>
      <c r="F87" s="9"/>
      <c r="G87" s="10">
        <f>G88</f>
        <v>200</v>
      </c>
      <c r="H87" s="31">
        <f aca="true" t="shared" si="10" ref="H87:X89">H88</f>
        <v>0</v>
      </c>
      <c r="I87" s="31">
        <f t="shared" si="10"/>
        <v>0</v>
      </c>
      <c r="J87" s="31">
        <f t="shared" si="10"/>
        <v>0</v>
      </c>
      <c r="K87" s="31">
        <f t="shared" si="10"/>
        <v>0</v>
      </c>
      <c r="L87" s="31">
        <f t="shared" si="10"/>
        <v>0</v>
      </c>
      <c r="M87" s="31">
        <f t="shared" si="10"/>
        <v>0</v>
      </c>
      <c r="N87" s="31">
        <f t="shared" si="10"/>
        <v>0</v>
      </c>
      <c r="O87" s="31">
        <f t="shared" si="10"/>
        <v>0</v>
      </c>
      <c r="P87" s="31">
        <f t="shared" si="10"/>
        <v>0</v>
      </c>
      <c r="Q87" s="31">
        <f t="shared" si="10"/>
        <v>0</v>
      </c>
      <c r="R87" s="31">
        <f t="shared" si="10"/>
        <v>0</v>
      </c>
      <c r="S87" s="31">
        <f t="shared" si="10"/>
        <v>0</v>
      </c>
      <c r="T87" s="31">
        <f t="shared" si="10"/>
        <v>0</v>
      </c>
      <c r="U87" s="31">
        <f t="shared" si="10"/>
        <v>0</v>
      </c>
      <c r="V87" s="31">
        <f t="shared" si="10"/>
        <v>0</v>
      </c>
      <c r="W87" s="31">
        <f t="shared" si="10"/>
        <v>0</v>
      </c>
      <c r="X87" s="66">
        <f t="shared" si="10"/>
        <v>0</v>
      </c>
      <c r="Y87" s="59">
        <f aca="true" t="shared" si="11" ref="Y87:Y94">X87/G87*100</f>
        <v>0</v>
      </c>
    </row>
    <row r="88" spans="1:25" ht="32.25" outlineLevel="3" thickBot="1">
      <c r="A88" s="112" t="s">
        <v>137</v>
      </c>
      <c r="B88" s="19">
        <v>951</v>
      </c>
      <c r="C88" s="11" t="s">
        <v>9</v>
      </c>
      <c r="D88" s="11" t="s">
        <v>268</v>
      </c>
      <c r="E88" s="11" t="s">
        <v>5</v>
      </c>
      <c r="F88" s="11"/>
      <c r="G88" s="12">
        <f>G89</f>
        <v>200</v>
      </c>
      <c r="H88" s="32">
        <f t="shared" si="10"/>
        <v>0</v>
      </c>
      <c r="I88" s="32">
        <f t="shared" si="10"/>
        <v>0</v>
      </c>
      <c r="J88" s="32">
        <f t="shared" si="10"/>
        <v>0</v>
      </c>
      <c r="K88" s="32">
        <f t="shared" si="10"/>
        <v>0</v>
      </c>
      <c r="L88" s="32">
        <f t="shared" si="10"/>
        <v>0</v>
      </c>
      <c r="M88" s="32">
        <f t="shared" si="10"/>
        <v>0</v>
      </c>
      <c r="N88" s="32">
        <f t="shared" si="10"/>
        <v>0</v>
      </c>
      <c r="O88" s="32">
        <f t="shared" si="10"/>
        <v>0</v>
      </c>
      <c r="P88" s="32">
        <f t="shared" si="10"/>
        <v>0</v>
      </c>
      <c r="Q88" s="32">
        <f t="shared" si="10"/>
        <v>0</v>
      </c>
      <c r="R88" s="32">
        <f t="shared" si="10"/>
        <v>0</v>
      </c>
      <c r="S88" s="32">
        <f t="shared" si="10"/>
        <v>0</v>
      </c>
      <c r="T88" s="32">
        <f t="shared" si="10"/>
        <v>0</v>
      </c>
      <c r="U88" s="32">
        <f t="shared" si="10"/>
        <v>0</v>
      </c>
      <c r="V88" s="32">
        <f t="shared" si="10"/>
        <v>0</v>
      </c>
      <c r="W88" s="32">
        <f t="shared" si="10"/>
        <v>0</v>
      </c>
      <c r="X88" s="67">
        <f t="shared" si="10"/>
        <v>0</v>
      </c>
      <c r="Y88" s="59">
        <f t="shared" si="11"/>
        <v>0</v>
      </c>
    </row>
    <row r="89" spans="1:25" ht="32.25" outlineLevel="4" thickBot="1">
      <c r="A89" s="112" t="s">
        <v>138</v>
      </c>
      <c r="B89" s="19">
        <v>951</v>
      </c>
      <c r="C89" s="11" t="s">
        <v>9</v>
      </c>
      <c r="D89" s="11" t="s">
        <v>269</v>
      </c>
      <c r="E89" s="11" t="s">
        <v>5</v>
      </c>
      <c r="F89" s="11"/>
      <c r="G89" s="12">
        <f>G90</f>
        <v>200</v>
      </c>
      <c r="H89" s="34">
        <f t="shared" si="10"/>
        <v>0</v>
      </c>
      <c r="I89" s="34">
        <f t="shared" si="10"/>
        <v>0</v>
      </c>
      <c r="J89" s="34">
        <f t="shared" si="10"/>
        <v>0</v>
      </c>
      <c r="K89" s="34">
        <f t="shared" si="10"/>
        <v>0</v>
      </c>
      <c r="L89" s="34">
        <f t="shared" si="10"/>
        <v>0</v>
      </c>
      <c r="M89" s="34">
        <f t="shared" si="10"/>
        <v>0</v>
      </c>
      <c r="N89" s="34">
        <f t="shared" si="10"/>
        <v>0</v>
      </c>
      <c r="O89" s="34">
        <f t="shared" si="10"/>
        <v>0</v>
      </c>
      <c r="P89" s="34">
        <f t="shared" si="10"/>
        <v>0</v>
      </c>
      <c r="Q89" s="34">
        <f t="shared" si="10"/>
        <v>0</v>
      </c>
      <c r="R89" s="34">
        <f t="shared" si="10"/>
        <v>0</v>
      </c>
      <c r="S89" s="34">
        <f t="shared" si="10"/>
        <v>0</v>
      </c>
      <c r="T89" s="34">
        <f t="shared" si="10"/>
        <v>0</v>
      </c>
      <c r="U89" s="34">
        <f t="shared" si="10"/>
        <v>0</v>
      </c>
      <c r="V89" s="34">
        <f t="shared" si="10"/>
        <v>0</v>
      </c>
      <c r="W89" s="34">
        <f t="shared" si="10"/>
        <v>0</v>
      </c>
      <c r="X89" s="68">
        <f t="shared" si="10"/>
        <v>0</v>
      </c>
      <c r="Y89" s="59">
        <f t="shared" si="11"/>
        <v>0</v>
      </c>
    </row>
    <row r="90" spans="1:25" ht="32.25" outlineLevel="5" thickBot="1">
      <c r="A90" s="94" t="s">
        <v>141</v>
      </c>
      <c r="B90" s="90">
        <v>951</v>
      </c>
      <c r="C90" s="91" t="s">
        <v>9</v>
      </c>
      <c r="D90" s="91" t="s">
        <v>276</v>
      </c>
      <c r="E90" s="91" t="s">
        <v>5</v>
      </c>
      <c r="F90" s="91"/>
      <c r="G90" s="16">
        <f>G91</f>
        <v>200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0</v>
      </c>
      <c r="Y90" s="59">
        <f t="shared" si="11"/>
        <v>0</v>
      </c>
    </row>
    <row r="91" spans="1:25" ht="15.75" customHeight="1" outlineLevel="3" thickBot="1">
      <c r="A91" s="5" t="s">
        <v>111</v>
      </c>
      <c r="B91" s="21">
        <v>951</v>
      </c>
      <c r="C91" s="6" t="s">
        <v>9</v>
      </c>
      <c r="D91" s="6" t="s">
        <v>276</v>
      </c>
      <c r="E91" s="6" t="s">
        <v>110</v>
      </c>
      <c r="F91" s="6"/>
      <c r="G91" s="7">
        <v>200</v>
      </c>
      <c r="H91" s="31" t="e">
        <f aca="true" t="shared" si="12" ref="H91:X91">H92+H100+H109+H115+H123+H145+H152+H167</f>
        <v>#REF!</v>
      </c>
      <c r="I91" s="31" t="e">
        <f t="shared" si="12"/>
        <v>#REF!</v>
      </c>
      <c r="J91" s="31" t="e">
        <f t="shared" si="12"/>
        <v>#REF!</v>
      </c>
      <c r="K91" s="31" t="e">
        <f t="shared" si="12"/>
        <v>#REF!</v>
      </c>
      <c r="L91" s="31" t="e">
        <f t="shared" si="12"/>
        <v>#REF!</v>
      </c>
      <c r="M91" s="31" t="e">
        <f t="shared" si="12"/>
        <v>#REF!</v>
      </c>
      <c r="N91" s="31" t="e">
        <f t="shared" si="12"/>
        <v>#REF!</v>
      </c>
      <c r="O91" s="31" t="e">
        <f t="shared" si="12"/>
        <v>#REF!</v>
      </c>
      <c r="P91" s="31" t="e">
        <f t="shared" si="12"/>
        <v>#REF!</v>
      </c>
      <c r="Q91" s="31" t="e">
        <f t="shared" si="12"/>
        <v>#REF!</v>
      </c>
      <c r="R91" s="31" t="e">
        <f t="shared" si="12"/>
        <v>#REF!</v>
      </c>
      <c r="S91" s="31" t="e">
        <f t="shared" si="12"/>
        <v>#REF!</v>
      </c>
      <c r="T91" s="31" t="e">
        <f t="shared" si="12"/>
        <v>#REF!</v>
      </c>
      <c r="U91" s="31" t="e">
        <f t="shared" si="12"/>
        <v>#REF!</v>
      </c>
      <c r="V91" s="31" t="e">
        <f t="shared" si="12"/>
        <v>#REF!</v>
      </c>
      <c r="W91" s="31" t="e">
        <f t="shared" si="12"/>
        <v>#REF!</v>
      </c>
      <c r="X91" s="69" t="e">
        <f t="shared" si="12"/>
        <v>#REF!</v>
      </c>
      <c r="Y91" s="59" t="e">
        <f t="shared" si="11"/>
        <v>#REF!</v>
      </c>
    </row>
    <row r="92" spans="1:25" ht="16.5" outlineLevel="3" thickBot="1">
      <c r="A92" s="8" t="s">
        <v>29</v>
      </c>
      <c r="B92" s="19">
        <v>951</v>
      </c>
      <c r="C92" s="9" t="s">
        <v>67</v>
      </c>
      <c r="D92" s="9" t="s">
        <v>267</v>
      </c>
      <c r="E92" s="9" t="s">
        <v>5</v>
      </c>
      <c r="F92" s="9"/>
      <c r="G92" s="143">
        <f>G93+G151</f>
        <v>54963.33525999999</v>
      </c>
      <c r="H92" s="32" t="e">
        <f>H93+#REF!</f>
        <v>#REF!</v>
      </c>
      <c r="I92" s="32" t="e">
        <f>I93+#REF!</f>
        <v>#REF!</v>
      </c>
      <c r="J92" s="32" t="e">
        <f>J93+#REF!</f>
        <v>#REF!</v>
      </c>
      <c r="K92" s="32" t="e">
        <f>K93+#REF!</f>
        <v>#REF!</v>
      </c>
      <c r="L92" s="32" t="e">
        <f>L93+#REF!</f>
        <v>#REF!</v>
      </c>
      <c r="M92" s="32" t="e">
        <f>M93+#REF!</f>
        <v>#REF!</v>
      </c>
      <c r="N92" s="32" t="e">
        <f>N93+#REF!</f>
        <v>#REF!</v>
      </c>
      <c r="O92" s="32" t="e">
        <f>O93+#REF!</f>
        <v>#REF!</v>
      </c>
      <c r="P92" s="32" t="e">
        <f>P93+#REF!</f>
        <v>#REF!</v>
      </c>
      <c r="Q92" s="32" t="e">
        <f>Q93+#REF!</f>
        <v>#REF!</v>
      </c>
      <c r="R92" s="32" t="e">
        <f>R93+#REF!</f>
        <v>#REF!</v>
      </c>
      <c r="S92" s="32" t="e">
        <f>S93+#REF!</f>
        <v>#REF!</v>
      </c>
      <c r="T92" s="32" t="e">
        <f>T93+#REF!</f>
        <v>#REF!</v>
      </c>
      <c r="U92" s="32" t="e">
        <f>U93+#REF!</f>
        <v>#REF!</v>
      </c>
      <c r="V92" s="32" t="e">
        <f>V93+#REF!</f>
        <v>#REF!</v>
      </c>
      <c r="W92" s="32" t="e">
        <f>W93+#REF!</f>
        <v>#REF!</v>
      </c>
      <c r="X92" s="70" t="e">
        <f>X93+#REF!</f>
        <v>#REF!</v>
      </c>
      <c r="Y92" s="59" t="e">
        <f t="shared" si="11"/>
        <v>#REF!</v>
      </c>
    </row>
    <row r="93" spans="1:25" ht="32.25" outlineLevel="4" thickBot="1">
      <c r="A93" s="112" t="s">
        <v>137</v>
      </c>
      <c r="B93" s="19">
        <v>951</v>
      </c>
      <c r="C93" s="11" t="s">
        <v>67</v>
      </c>
      <c r="D93" s="11" t="s">
        <v>268</v>
      </c>
      <c r="E93" s="11" t="s">
        <v>5</v>
      </c>
      <c r="F93" s="11"/>
      <c r="G93" s="146">
        <f>G94</f>
        <v>43249.10376</v>
      </c>
      <c r="H93" s="34">
        <f aca="true" t="shared" si="13" ref="H93:X93">H94</f>
        <v>0</v>
      </c>
      <c r="I93" s="34">
        <f t="shared" si="13"/>
        <v>0</v>
      </c>
      <c r="J93" s="34">
        <f t="shared" si="13"/>
        <v>0</v>
      </c>
      <c r="K93" s="34">
        <f t="shared" si="13"/>
        <v>0</v>
      </c>
      <c r="L93" s="34">
        <f t="shared" si="13"/>
        <v>0</v>
      </c>
      <c r="M93" s="34">
        <f t="shared" si="13"/>
        <v>0</v>
      </c>
      <c r="N93" s="34">
        <f t="shared" si="13"/>
        <v>0</v>
      </c>
      <c r="O93" s="34">
        <f t="shared" si="13"/>
        <v>0</v>
      </c>
      <c r="P93" s="34">
        <f t="shared" si="13"/>
        <v>0</v>
      </c>
      <c r="Q93" s="34">
        <f t="shared" si="13"/>
        <v>0</v>
      </c>
      <c r="R93" s="34">
        <f t="shared" si="13"/>
        <v>0</v>
      </c>
      <c r="S93" s="34">
        <f t="shared" si="13"/>
        <v>0</v>
      </c>
      <c r="T93" s="34">
        <f t="shared" si="13"/>
        <v>0</v>
      </c>
      <c r="U93" s="34">
        <f t="shared" si="13"/>
        <v>0</v>
      </c>
      <c r="V93" s="34">
        <f t="shared" si="13"/>
        <v>0</v>
      </c>
      <c r="W93" s="34">
        <f t="shared" si="13"/>
        <v>0</v>
      </c>
      <c r="X93" s="68">
        <f t="shared" si="13"/>
        <v>950</v>
      </c>
      <c r="Y93" s="59">
        <f t="shared" si="11"/>
        <v>2.1965773100681707</v>
      </c>
    </row>
    <row r="94" spans="1:25" ht="32.25" outlineLevel="5" thickBot="1">
      <c r="A94" s="112" t="s">
        <v>138</v>
      </c>
      <c r="B94" s="19">
        <v>951</v>
      </c>
      <c r="C94" s="11" t="s">
        <v>67</v>
      </c>
      <c r="D94" s="11" t="s">
        <v>269</v>
      </c>
      <c r="E94" s="11" t="s">
        <v>5</v>
      </c>
      <c r="F94" s="11"/>
      <c r="G94" s="146">
        <f>G95+G102+G110+G119+G115+G131+G138+G145</f>
        <v>43249.10376</v>
      </c>
      <c r="H94" s="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44"/>
      <c r="X94" s="65">
        <v>950</v>
      </c>
      <c r="Y94" s="59">
        <f t="shared" si="11"/>
        <v>2.1965773100681707</v>
      </c>
    </row>
    <row r="95" spans="1:25" ht="18.75" customHeight="1" outlineLevel="5" thickBot="1">
      <c r="A95" s="94" t="s">
        <v>30</v>
      </c>
      <c r="B95" s="90">
        <v>951</v>
      </c>
      <c r="C95" s="91" t="s">
        <v>67</v>
      </c>
      <c r="D95" s="91" t="s">
        <v>277</v>
      </c>
      <c r="E95" s="91" t="s">
        <v>5</v>
      </c>
      <c r="F95" s="91"/>
      <c r="G95" s="145">
        <f>G96+G100</f>
        <v>2045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32.25" outlineLevel="5" thickBot="1">
      <c r="A96" s="5" t="s">
        <v>94</v>
      </c>
      <c r="B96" s="21">
        <v>951</v>
      </c>
      <c r="C96" s="6" t="s">
        <v>67</v>
      </c>
      <c r="D96" s="6" t="s">
        <v>277</v>
      </c>
      <c r="E96" s="6" t="s">
        <v>91</v>
      </c>
      <c r="F96" s="6"/>
      <c r="G96" s="149">
        <f>G97+G98+G99</f>
        <v>1405.651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75"/>
      <c r="Y96" s="59"/>
    </row>
    <row r="97" spans="1:25" ht="32.25" outlineLevel="5" thickBot="1">
      <c r="A97" s="88" t="s">
        <v>264</v>
      </c>
      <c r="B97" s="92">
        <v>951</v>
      </c>
      <c r="C97" s="93" t="s">
        <v>67</v>
      </c>
      <c r="D97" s="93" t="s">
        <v>277</v>
      </c>
      <c r="E97" s="93" t="s">
        <v>92</v>
      </c>
      <c r="F97" s="93"/>
      <c r="G97" s="144">
        <v>1060.371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75"/>
      <c r="Y97" s="59"/>
    </row>
    <row r="98" spans="1:25" ht="48" outlineLevel="5" thickBot="1">
      <c r="A98" s="88" t="s">
        <v>266</v>
      </c>
      <c r="B98" s="92">
        <v>951</v>
      </c>
      <c r="C98" s="93" t="s">
        <v>67</v>
      </c>
      <c r="D98" s="93" t="s">
        <v>277</v>
      </c>
      <c r="E98" s="93" t="s">
        <v>93</v>
      </c>
      <c r="F98" s="93"/>
      <c r="G98" s="144">
        <v>28.24</v>
      </c>
      <c r="H98" s="55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75"/>
      <c r="Y98" s="59"/>
    </row>
    <row r="99" spans="1:25" ht="48" outlineLevel="5" thickBot="1">
      <c r="A99" s="88" t="s">
        <v>259</v>
      </c>
      <c r="B99" s="92">
        <v>951</v>
      </c>
      <c r="C99" s="93" t="s">
        <v>67</v>
      </c>
      <c r="D99" s="93" t="s">
        <v>277</v>
      </c>
      <c r="E99" s="93" t="s">
        <v>260</v>
      </c>
      <c r="F99" s="93"/>
      <c r="G99" s="144">
        <v>317.04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5.25" customHeight="1" outlineLevel="6" thickBot="1">
      <c r="A100" s="5" t="s">
        <v>101</v>
      </c>
      <c r="B100" s="21">
        <v>951</v>
      </c>
      <c r="C100" s="6" t="s">
        <v>67</v>
      </c>
      <c r="D100" s="6" t="s">
        <v>277</v>
      </c>
      <c r="E100" s="6" t="s">
        <v>95</v>
      </c>
      <c r="F100" s="6"/>
      <c r="G100" s="149">
        <f>G101</f>
        <v>639.349</v>
      </c>
      <c r="H100" s="32">
        <f aca="true" t="shared" si="14" ref="H100:P100">H101</f>
        <v>0</v>
      </c>
      <c r="I100" s="32">
        <f t="shared" si="14"/>
        <v>0</v>
      </c>
      <c r="J100" s="32">
        <f t="shared" si="14"/>
        <v>0</v>
      </c>
      <c r="K100" s="32">
        <f t="shared" si="14"/>
        <v>0</v>
      </c>
      <c r="L100" s="32">
        <f t="shared" si="14"/>
        <v>0</v>
      </c>
      <c r="M100" s="32">
        <f t="shared" si="14"/>
        <v>0</v>
      </c>
      <c r="N100" s="32">
        <f t="shared" si="14"/>
        <v>0</v>
      </c>
      <c r="O100" s="32">
        <f t="shared" si="14"/>
        <v>0</v>
      </c>
      <c r="P100" s="32">
        <f t="shared" si="14"/>
        <v>0</v>
      </c>
      <c r="Q100" s="32">
        <f aca="true" t="shared" si="15" ref="Q100:W100">Q101</f>
        <v>0</v>
      </c>
      <c r="R100" s="32">
        <f t="shared" si="15"/>
        <v>0</v>
      </c>
      <c r="S100" s="32">
        <f t="shared" si="15"/>
        <v>0</v>
      </c>
      <c r="T100" s="32">
        <f t="shared" si="15"/>
        <v>0</v>
      </c>
      <c r="U100" s="32">
        <f t="shared" si="15"/>
        <v>0</v>
      </c>
      <c r="V100" s="32">
        <f t="shared" si="15"/>
        <v>0</v>
      </c>
      <c r="W100" s="32">
        <f t="shared" si="15"/>
        <v>0</v>
      </c>
      <c r="X100" s="67">
        <f>X101</f>
        <v>9539.0701</v>
      </c>
      <c r="Y100" s="59">
        <f>X100/G100*100</f>
        <v>1491.9973441735265</v>
      </c>
    </row>
    <row r="101" spans="1:25" ht="32.25" outlineLevel="4" thickBot="1">
      <c r="A101" s="88" t="s">
        <v>103</v>
      </c>
      <c r="B101" s="92">
        <v>951</v>
      </c>
      <c r="C101" s="93" t="s">
        <v>67</v>
      </c>
      <c r="D101" s="93" t="s">
        <v>277</v>
      </c>
      <c r="E101" s="93" t="s">
        <v>97</v>
      </c>
      <c r="F101" s="93"/>
      <c r="G101" s="144">
        <v>639.349</v>
      </c>
      <c r="H101" s="34">
        <f aca="true" t="shared" si="16" ref="H101:X101">H102</f>
        <v>0</v>
      </c>
      <c r="I101" s="34">
        <f t="shared" si="16"/>
        <v>0</v>
      </c>
      <c r="J101" s="34">
        <f t="shared" si="16"/>
        <v>0</v>
      </c>
      <c r="K101" s="34">
        <f t="shared" si="16"/>
        <v>0</v>
      </c>
      <c r="L101" s="34">
        <f t="shared" si="16"/>
        <v>0</v>
      </c>
      <c r="M101" s="34">
        <f t="shared" si="16"/>
        <v>0</v>
      </c>
      <c r="N101" s="34">
        <f t="shared" si="16"/>
        <v>0</v>
      </c>
      <c r="O101" s="34">
        <f t="shared" si="16"/>
        <v>0</v>
      </c>
      <c r="P101" s="34">
        <f t="shared" si="16"/>
        <v>0</v>
      </c>
      <c r="Q101" s="34">
        <f t="shared" si="16"/>
        <v>0</v>
      </c>
      <c r="R101" s="34">
        <f t="shared" si="16"/>
        <v>0</v>
      </c>
      <c r="S101" s="34">
        <f t="shared" si="16"/>
        <v>0</v>
      </c>
      <c r="T101" s="34">
        <f t="shared" si="16"/>
        <v>0</v>
      </c>
      <c r="U101" s="34">
        <f t="shared" si="16"/>
        <v>0</v>
      </c>
      <c r="V101" s="34">
        <f t="shared" si="16"/>
        <v>0</v>
      </c>
      <c r="W101" s="34">
        <f t="shared" si="16"/>
        <v>0</v>
      </c>
      <c r="X101" s="64">
        <f t="shared" si="16"/>
        <v>9539.0701</v>
      </c>
      <c r="Y101" s="59">
        <f>X101/G101*100</f>
        <v>1491.9973441735265</v>
      </c>
    </row>
    <row r="102" spans="1:25" ht="48" outlineLevel="5" thickBot="1">
      <c r="A102" s="113" t="s">
        <v>209</v>
      </c>
      <c r="B102" s="90">
        <v>951</v>
      </c>
      <c r="C102" s="91" t="s">
        <v>67</v>
      </c>
      <c r="D102" s="91" t="s">
        <v>271</v>
      </c>
      <c r="E102" s="91" t="s">
        <v>5</v>
      </c>
      <c r="F102" s="91"/>
      <c r="G102" s="145">
        <f>G103+G107</f>
        <v>16129.87714</v>
      </c>
      <c r="H102" s="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44"/>
      <c r="X102" s="65">
        <v>9539.0701</v>
      </c>
      <c r="Y102" s="59">
        <f>X102/G102*100</f>
        <v>59.13913675352397</v>
      </c>
    </row>
    <row r="103" spans="1:25" ht="32.25" outlineLevel="5" thickBot="1">
      <c r="A103" s="5" t="s">
        <v>94</v>
      </c>
      <c r="B103" s="21">
        <v>951</v>
      </c>
      <c r="C103" s="6" t="s">
        <v>67</v>
      </c>
      <c r="D103" s="6" t="s">
        <v>271</v>
      </c>
      <c r="E103" s="6" t="s">
        <v>91</v>
      </c>
      <c r="F103" s="6"/>
      <c r="G103" s="149">
        <f>G104+G105+G106</f>
        <v>15910.29714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5" thickBot="1">
      <c r="A104" s="88" t="s">
        <v>264</v>
      </c>
      <c r="B104" s="92">
        <v>951</v>
      </c>
      <c r="C104" s="93" t="s">
        <v>67</v>
      </c>
      <c r="D104" s="93" t="s">
        <v>271</v>
      </c>
      <c r="E104" s="93" t="s">
        <v>92</v>
      </c>
      <c r="F104" s="93"/>
      <c r="G104" s="144">
        <v>12362.97666</v>
      </c>
      <c r="H104" s="55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75"/>
      <c r="Y104" s="59"/>
    </row>
    <row r="105" spans="1:25" ht="48" outlineLevel="5" thickBot="1">
      <c r="A105" s="88" t="s">
        <v>266</v>
      </c>
      <c r="B105" s="92">
        <v>951</v>
      </c>
      <c r="C105" s="93" t="s">
        <v>67</v>
      </c>
      <c r="D105" s="93" t="s">
        <v>271</v>
      </c>
      <c r="E105" s="93" t="s">
        <v>93</v>
      </c>
      <c r="F105" s="93"/>
      <c r="G105" s="98">
        <v>12.32048</v>
      </c>
      <c r="H105" s="55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75"/>
      <c r="Y105" s="59"/>
    </row>
    <row r="106" spans="1:25" ht="48" outlineLevel="5" thickBot="1">
      <c r="A106" s="88" t="s">
        <v>259</v>
      </c>
      <c r="B106" s="92">
        <v>951</v>
      </c>
      <c r="C106" s="93" t="s">
        <v>67</v>
      </c>
      <c r="D106" s="93" t="s">
        <v>271</v>
      </c>
      <c r="E106" s="93" t="s">
        <v>260</v>
      </c>
      <c r="F106" s="93"/>
      <c r="G106" s="98">
        <v>3535</v>
      </c>
      <c r="H106" s="55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75"/>
      <c r="Y106" s="59"/>
    </row>
    <row r="107" spans="1:25" ht="32.25" outlineLevel="5" thickBot="1">
      <c r="A107" s="5" t="s">
        <v>101</v>
      </c>
      <c r="B107" s="21">
        <v>951</v>
      </c>
      <c r="C107" s="6" t="s">
        <v>67</v>
      </c>
      <c r="D107" s="6" t="s">
        <v>271</v>
      </c>
      <c r="E107" s="6" t="s">
        <v>95</v>
      </c>
      <c r="F107" s="6"/>
      <c r="G107" s="7">
        <f>G108+G109</f>
        <v>219.58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32.25" outlineLevel="5" thickBot="1">
      <c r="A108" s="88" t="s">
        <v>102</v>
      </c>
      <c r="B108" s="92">
        <v>951</v>
      </c>
      <c r="C108" s="93" t="s">
        <v>67</v>
      </c>
      <c r="D108" s="93" t="s">
        <v>271</v>
      </c>
      <c r="E108" s="93" t="s">
        <v>96</v>
      </c>
      <c r="F108" s="93"/>
      <c r="G108" s="98"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32.25" outlineLevel="6" thickBot="1">
      <c r="A109" s="88" t="s">
        <v>103</v>
      </c>
      <c r="B109" s="92">
        <v>951</v>
      </c>
      <c r="C109" s="93" t="s">
        <v>67</v>
      </c>
      <c r="D109" s="93" t="s">
        <v>271</v>
      </c>
      <c r="E109" s="93" t="s">
        <v>97</v>
      </c>
      <c r="F109" s="93"/>
      <c r="G109" s="98">
        <v>219.58</v>
      </c>
      <c r="H109" s="32">
        <f aca="true" t="shared" si="17" ref="H109:W109">H110</f>
        <v>0</v>
      </c>
      <c r="I109" s="32">
        <f t="shared" si="17"/>
        <v>0</v>
      </c>
      <c r="J109" s="32">
        <f t="shared" si="17"/>
        <v>0</v>
      </c>
      <c r="K109" s="32">
        <f t="shared" si="17"/>
        <v>0</v>
      </c>
      <c r="L109" s="32">
        <f t="shared" si="17"/>
        <v>0</v>
      </c>
      <c r="M109" s="32">
        <f t="shared" si="17"/>
        <v>0</v>
      </c>
      <c r="N109" s="32">
        <f t="shared" si="17"/>
        <v>0</v>
      </c>
      <c r="O109" s="32">
        <f t="shared" si="17"/>
        <v>0</v>
      </c>
      <c r="P109" s="32">
        <f t="shared" si="17"/>
        <v>0</v>
      </c>
      <c r="Q109" s="32">
        <f t="shared" si="17"/>
        <v>0</v>
      </c>
      <c r="R109" s="32">
        <f t="shared" si="17"/>
        <v>0</v>
      </c>
      <c r="S109" s="32">
        <f t="shared" si="17"/>
        <v>0</v>
      </c>
      <c r="T109" s="32">
        <f t="shared" si="17"/>
        <v>0</v>
      </c>
      <c r="U109" s="32">
        <f t="shared" si="17"/>
        <v>0</v>
      </c>
      <c r="V109" s="32">
        <f t="shared" si="17"/>
        <v>0</v>
      </c>
      <c r="W109" s="32">
        <f t="shared" si="17"/>
        <v>0</v>
      </c>
      <c r="X109" s="67">
        <f>X110</f>
        <v>277.89792</v>
      </c>
      <c r="Y109" s="59">
        <f>X109/G109*100</f>
        <v>126.55884871117587</v>
      </c>
    </row>
    <row r="110" spans="1:25" ht="46.5" customHeight="1" outlineLevel="4" thickBot="1">
      <c r="A110" s="94" t="s">
        <v>142</v>
      </c>
      <c r="B110" s="90">
        <v>951</v>
      </c>
      <c r="C110" s="91" t="s">
        <v>67</v>
      </c>
      <c r="D110" s="91" t="s">
        <v>278</v>
      </c>
      <c r="E110" s="91" t="s">
        <v>5</v>
      </c>
      <c r="F110" s="91"/>
      <c r="G110" s="16">
        <f>G111+G113</f>
        <v>566.05</v>
      </c>
      <c r="H110" s="34">
        <f aca="true" t="shared" si="18" ref="H110:X110">H111</f>
        <v>0</v>
      </c>
      <c r="I110" s="34">
        <f t="shared" si="18"/>
        <v>0</v>
      </c>
      <c r="J110" s="34">
        <f t="shared" si="18"/>
        <v>0</v>
      </c>
      <c r="K110" s="34">
        <f t="shared" si="18"/>
        <v>0</v>
      </c>
      <c r="L110" s="34">
        <f t="shared" si="18"/>
        <v>0</v>
      </c>
      <c r="M110" s="34">
        <f t="shared" si="18"/>
        <v>0</v>
      </c>
      <c r="N110" s="34">
        <f t="shared" si="18"/>
        <v>0</v>
      </c>
      <c r="O110" s="34">
        <f t="shared" si="18"/>
        <v>0</v>
      </c>
      <c r="P110" s="34">
        <f t="shared" si="18"/>
        <v>0</v>
      </c>
      <c r="Q110" s="34">
        <f t="shared" si="18"/>
        <v>0</v>
      </c>
      <c r="R110" s="34">
        <f t="shared" si="18"/>
        <v>0</v>
      </c>
      <c r="S110" s="34">
        <f t="shared" si="18"/>
        <v>0</v>
      </c>
      <c r="T110" s="34">
        <f t="shared" si="18"/>
        <v>0</v>
      </c>
      <c r="U110" s="34">
        <f t="shared" si="18"/>
        <v>0</v>
      </c>
      <c r="V110" s="34">
        <f t="shared" si="18"/>
        <v>0</v>
      </c>
      <c r="W110" s="34">
        <f t="shared" si="18"/>
        <v>0</v>
      </c>
      <c r="X110" s="68">
        <f t="shared" si="18"/>
        <v>277.89792</v>
      </c>
      <c r="Y110" s="59">
        <f>X110/G110*100</f>
        <v>49.094235491564355</v>
      </c>
    </row>
    <row r="111" spans="1:25" ht="32.25" outlineLevel="5" thickBot="1">
      <c r="A111" s="5" t="s">
        <v>101</v>
      </c>
      <c r="B111" s="21">
        <v>951</v>
      </c>
      <c r="C111" s="6" t="s">
        <v>67</v>
      </c>
      <c r="D111" s="6" t="s">
        <v>278</v>
      </c>
      <c r="E111" s="6" t="s">
        <v>95</v>
      </c>
      <c r="F111" s="6"/>
      <c r="G111" s="7">
        <f>G112</f>
        <v>561.5</v>
      </c>
      <c r="H111" s="26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44"/>
      <c r="X111" s="65">
        <v>277.89792</v>
      </c>
      <c r="Y111" s="59">
        <f>X111/G111*100</f>
        <v>49.49206055209261</v>
      </c>
    </row>
    <row r="112" spans="1:25" ht="32.25" outlineLevel="5" thickBot="1">
      <c r="A112" s="88" t="s">
        <v>103</v>
      </c>
      <c r="B112" s="92">
        <v>951</v>
      </c>
      <c r="C112" s="93" t="s">
        <v>67</v>
      </c>
      <c r="D112" s="93" t="s">
        <v>278</v>
      </c>
      <c r="E112" s="93" t="s">
        <v>97</v>
      </c>
      <c r="F112" s="93"/>
      <c r="G112" s="98">
        <v>561.5</v>
      </c>
      <c r="H112" s="5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75"/>
      <c r="Y112" s="59"/>
    </row>
    <row r="113" spans="1:25" ht="16.5" outlineLevel="5" thickBot="1">
      <c r="A113" s="5" t="s">
        <v>104</v>
      </c>
      <c r="B113" s="21">
        <v>951</v>
      </c>
      <c r="C113" s="6" t="s">
        <v>67</v>
      </c>
      <c r="D113" s="6" t="s">
        <v>278</v>
      </c>
      <c r="E113" s="6" t="s">
        <v>98</v>
      </c>
      <c r="F113" s="6"/>
      <c r="G113" s="7">
        <f>G114</f>
        <v>4.55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75"/>
      <c r="Y113" s="59"/>
    </row>
    <row r="114" spans="1:25" ht="16.5" outlineLevel="5" thickBot="1">
      <c r="A114" s="88" t="s">
        <v>106</v>
      </c>
      <c r="B114" s="92">
        <v>951</v>
      </c>
      <c r="C114" s="93" t="s">
        <v>67</v>
      </c>
      <c r="D114" s="93" t="s">
        <v>278</v>
      </c>
      <c r="E114" s="93" t="s">
        <v>100</v>
      </c>
      <c r="F114" s="93"/>
      <c r="G114" s="98">
        <v>4.55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75"/>
      <c r="Y114" s="59"/>
    </row>
    <row r="115" spans="1:25" ht="19.5" customHeight="1" outlineLevel="6" thickBot="1">
      <c r="A115" s="94" t="s">
        <v>143</v>
      </c>
      <c r="B115" s="90">
        <v>951</v>
      </c>
      <c r="C115" s="91" t="s">
        <v>67</v>
      </c>
      <c r="D115" s="91" t="s">
        <v>273</v>
      </c>
      <c r="E115" s="91" t="s">
        <v>5</v>
      </c>
      <c r="F115" s="91"/>
      <c r="G115" s="145">
        <f>G116+G117+G118</f>
        <v>133.0182</v>
      </c>
      <c r="H115" s="32" t="e">
        <f>#REF!+H116</f>
        <v>#REF!</v>
      </c>
      <c r="I115" s="32" t="e">
        <f>#REF!+I116</f>
        <v>#REF!</v>
      </c>
      <c r="J115" s="32" t="e">
        <f>#REF!+J116</f>
        <v>#REF!</v>
      </c>
      <c r="K115" s="32" t="e">
        <f>#REF!+K116</f>
        <v>#REF!</v>
      </c>
      <c r="L115" s="32" t="e">
        <f>#REF!+L116</f>
        <v>#REF!</v>
      </c>
      <c r="M115" s="32" t="e">
        <f>#REF!+M116</f>
        <v>#REF!</v>
      </c>
      <c r="N115" s="32" t="e">
        <f>#REF!+N116</f>
        <v>#REF!</v>
      </c>
      <c r="O115" s="32" t="e">
        <f>#REF!+O116</f>
        <v>#REF!</v>
      </c>
      <c r="P115" s="32" t="e">
        <f>#REF!+P116</f>
        <v>#REF!</v>
      </c>
      <c r="Q115" s="32" t="e">
        <f>#REF!+Q116</f>
        <v>#REF!</v>
      </c>
      <c r="R115" s="32" t="e">
        <f>#REF!+R116</f>
        <v>#REF!</v>
      </c>
      <c r="S115" s="32" t="e">
        <f>#REF!+S116</f>
        <v>#REF!</v>
      </c>
      <c r="T115" s="32" t="e">
        <f>#REF!+T116</f>
        <v>#REF!</v>
      </c>
      <c r="U115" s="32" t="e">
        <f>#REF!+U116</f>
        <v>#REF!</v>
      </c>
      <c r="V115" s="32" t="e">
        <f>#REF!+V116</f>
        <v>#REF!</v>
      </c>
      <c r="W115" s="32" t="e">
        <f>#REF!+W116</f>
        <v>#REF!</v>
      </c>
      <c r="X115" s="70" t="e">
        <f>#REF!+X116</f>
        <v>#REF!</v>
      </c>
      <c r="Y115" s="59" t="e">
        <f>X115/G115*100</f>
        <v>#REF!</v>
      </c>
    </row>
    <row r="116" spans="1:25" ht="16.5" customHeight="1" outlineLevel="4" thickBot="1">
      <c r="A116" s="5" t="s">
        <v>112</v>
      </c>
      <c r="B116" s="21">
        <v>951</v>
      </c>
      <c r="C116" s="6" t="s">
        <v>67</v>
      </c>
      <c r="D116" s="6" t="s">
        <v>273</v>
      </c>
      <c r="E116" s="6" t="s">
        <v>228</v>
      </c>
      <c r="F116" s="6"/>
      <c r="G116" s="149">
        <v>45.20462</v>
      </c>
      <c r="H116" s="34">
        <f aca="true" t="shared" si="19" ref="H116:W116">H122</f>
        <v>0</v>
      </c>
      <c r="I116" s="34">
        <f t="shared" si="19"/>
        <v>0</v>
      </c>
      <c r="J116" s="34">
        <f t="shared" si="19"/>
        <v>0</v>
      </c>
      <c r="K116" s="34">
        <f t="shared" si="19"/>
        <v>0</v>
      </c>
      <c r="L116" s="34">
        <f t="shared" si="19"/>
        <v>0</v>
      </c>
      <c r="M116" s="34">
        <f t="shared" si="19"/>
        <v>0</v>
      </c>
      <c r="N116" s="34">
        <f t="shared" si="19"/>
        <v>0</v>
      </c>
      <c r="O116" s="34">
        <f t="shared" si="19"/>
        <v>0</v>
      </c>
      <c r="P116" s="34">
        <f t="shared" si="19"/>
        <v>0</v>
      </c>
      <c r="Q116" s="34">
        <f t="shared" si="19"/>
        <v>0</v>
      </c>
      <c r="R116" s="34">
        <f t="shared" si="19"/>
        <v>0</v>
      </c>
      <c r="S116" s="34">
        <f t="shared" si="19"/>
        <v>0</v>
      </c>
      <c r="T116" s="34">
        <f t="shared" si="19"/>
        <v>0</v>
      </c>
      <c r="U116" s="34">
        <f t="shared" si="19"/>
        <v>0</v>
      </c>
      <c r="V116" s="34">
        <f t="shared" si="19"/>
        <v>0</v>
      </c>
      <c r="W116" s="34">
        <f t="shared" si="19"/>
        <v>0</v>
      </c>
      <c r="X116" s="64">
        <f>X122</f>
        <v>1067.9833</v>
      </c>
      <c r="Y116" s="59">
        <f>X116/G116*100</f>
        <v>2362.55342927338</v>
      </c>
    </row>
    <row r="117" spans="1:25" ht="16.5" customHeight="1" outlineLevel="4" thickBot="1">
      <c r="A117" s="5" t="s">
        <v>106</v>
      </c>
      <c r="B117" s="21">
        <v>951</v>
      </c>
      <c r="C117" s="6" t="s">
        <v>67</v>
      </c>
      <c r="D117" s="6" t="s">
        <v>273</v>
      </c>
      <c r="E117" s="6" t="s">
        <v>100</v>
      </c>
      <c r="F117" s="6"/>
      <c r="G117" s="149">
        <v>2.5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6.5" customHeight="1" outlineLevel="4" thickBot="1">
      <c r="A118" s="5" t="s">
        <v>372</v>
      </c>
      <c r="B118" s="21">
        <v>951</v>
      </c>
      <c r="C118" s="6" t="s">
        <v>67</v>
      </c>
      <c r="D118" s="6" t="s">
        <v>273</v>
      </c>
      <c r="E118" s="6" t="s">
        <v>373</v>
      </c>
      <c r="F118" s="6"/>
      <c r="G118" s="149">
        <v>85.31358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33.75" customHeight="1" outlineLevel="4" thickBot="1">
      <c r="A119" s="94" t="s">
        <v>144</v>
      </c>
      <c r="B119" s="90">
        <v>951</v>
      </c>
      <c r="C119" s="91" t="s">
        <v>67</v>
      </c>
      <c r="D119" s="91" t="s">
        <v>279</v>
      </c>
      <c r="E119" s="91" t="s">
        <v>5</v>
      </c>
      <c r="F119" s="91"/>
      <c r="G119" s="16">
        <f>G120+G124+G127</f>
        <v>22181.758420000002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114</v>
      </c>
      <c r="B120" s="21">
        <v>951</v>
      </c>
      <c r="C120" s="6" t="s">
        <v>67</v>
      </c>
      <c r="D120" s="6" t="s">
        <v>279</v>
      </c>
      <c r="E120" s="6" t="s">
        <v>113</v>
      </c>
      <c r="F120" s="6"/>
      <c r="G120" s="7">
        <f>G121+G122+G123</f>
        <v>12574.768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8" t="s">
        <v>263</v>
      </c>
      <c r="B121" s="92">
        <v>951</v>
      </c>
      <c r="C121" s="93" t="s">
        <v>67</v>
      </c>
      <c r="D121" s="93" t="s">
        <v>279</v>
      </c>
      <c r="E121" s="93" t="s">
        <v>115</v>
      </c>
      <c r="F121" s="93"/>
      <c r="G121" s="98">
        <v>9588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2.25" outlineLevel="5" thickBot="1">
      <c r="A122" s="88" t="s">
        <v>265</v>
      </c>
      <c r="B122" s="92">
        <v>951</v>
      </c>
      <c r="C122" s="93" t="s">
        <v>67</v>
      </c>
      <c r="D122" s="93" t="s">
        <v>279</v>
      </c>
      <c r="E122" s="93" t="s">
        <v>116</v>
      </c>
      <c r="F122" s="93"/>
      <c r="G122" s="98">
        <v>2.388</v>
      </c>
      <c r="H122" s="26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44"/>
      <c r="X122" s="65">
        <v>1067.9833</v>
      </c>
      <c r="Y122" s="59">
        <f>X122/G119*100</f>
        <v>4.814691783123297</v>
      </c>
    </row>
    <row r="123" spans="1:25" ht="18.75" customHeight="1" outlineLevel="6" thickBot="1">
      <c r="A123" s="88" t="s">
        <v>261</v>
      </c>
      <c r="B123" s="92">
        <v>951</v>
      </c>
      <c r="C123" s="93" t="s">
        <v>67</v>
      </c>
      <c r="D123" s="93" t="s">
        <v>279</v>
      </c>
      <c r="E123" s="93" t="s">
        <v>262</v>
      </c>
      <c r="F123" s="93"/>
      <c r="G123" s="98">
        <v>2984.38</v>
      </c>
      <c r="H123" s="32">
        <f aca="true" t="shared" si="20" ref="H123:X124">H124</f>
        <v>0</v>
      </c>
      <c r="I123" s="32">
        <f t="shared" si="20"/>
        <v>0</v>
      </c>
      <c r="J123" s="32">
        <f t="shared" si="20"/>
        <v>0</v>
      </c>
      <c r="K123" s="32">
        <f t="shared" si="20"/>
        <v>0</v>
      </c>
      <c r="L123" s="32">
        <f t="shared" si="20"/>
        <v>0</v>
      </c>
      <c r="M123" s="32">
        <f t="shared" si="20"/>
        <v>0</v>
      </c>
      <c r="N123" s="32">
        <f t="shared" si="20"/>
        <v>0</v>
      </c>
      <c r="O123" s="32">
        <f t="shared" si="20"/>
        <v>0</v>
      </c>
      <c r="P123" s="32">
        <f t="shared" si="20"/>
        <v>0</v>
      </c>
      <c r="Q123" s="32">
        <f t="shared" si="20"/>
        <v>0</v>
      </c>
      <c r="R123" s="32">
        <f t="shared" si="20"/>
        <v>0</v>
      </c>
      <c r="S123" s="32">
        <f t="shared" si="20"/>
        <v>0</v>
      </c>
      <c r="T123" s="32">
        <f t="shared" si="20"/>
        <v>0</v>
      </c>
      <c r="U123" s="32">
        <f t="shared" si="20"/>
        <v>0</v>
      </c>
      <c r="V123" s="32">
        <f t="shared" si="20"/>
        <v>0</v>
      </c>
      <c r="W123" s="32">
        <f t="shared" si="20"/>
        <v>0</v>
      </c>
      <c r="X123" s="67">
        <f>X124</f>
        <v>16240.50148</v>
      </c>
      <c r="Y123" s="59">
        <f>X123/G120*100</f>
        <v>129.15149989248312</v>
      </c>
    </row>
    <row r="124" spans="1:25" ht="32.25" outlineLevel="6" thickBot="1">
      <c r="A124" s="5" t="s">
        <v>101</v>
      </c>
      <c r="B124" s="21">
        <v>951</v>
      </c>
      <c r="C124" s="6" t="s">
        <v>67</v>
      </c>
      <c r="D124" s="6" t="s">
        <v>279</v>
      </c>
      <c r="E124" s="6" t="s">
        <v>95</v>
      </c>
      <c r="F124" s="6"/>
      <c r="G124" s="7">
        <f>G125+G126</f>
        <v>9316.92</v>
      </c>
      <c r="H124" s="35">
        <f t="shared" si="20"/>
        <v>0</v>
      </c>
      <c r="I124" s="35">
        <f t="shared" si="20"/>
        <v>0</v>
      </c>
      <c r="J124" s="35">
        <f t="shared" si="20"/>
        <v>0</v>
      </c>
      <c r="K124" s="35">
        <f t="shared" si="20"/>
        <v>0</v>
      </c>
      <c r="L124" s="35">
        <f t="shared" si="20"/>
        <v>0</v>
      </c>
      <c r="M124" s="35">
        <f t="shared" si="20"/>
        <v>0</v>
      </c>
      <c r="N124" s="35">
        <f t="shared" si="20"/>
        <v>0</v>
      </c>
      <c r="O124" s="35">
        <f t="shared" si="20"/>
        <v>0</v>
      </c>
      <c r="P124" s="35">
        <f t="shared" si="20"/>
        <v>0</v>
      </c>
      <c r="Q124" s="35">
        <f t="shared" si="20"/>
        <v>0</v>
      </c>
      <c r="R124" s="35">
        <f t="shared" si="20"/>
        <v>0</v>
      </c>
      <c r="S124" s="35">
        <f t="shared" si="20"/>
        <v>0</v>
      </c>
      <c r="T124" s="35">
        <f t="shared" si="20"/>
        <v>0</v>
      </c>
      <c r="U124" s="35">
        <f t="shared" si="20"/>
        <v>0</v>
      </c>
      <c r="V124" s="35">
        <f t="shared" si="20"/>
        <v>0</v>
      </c>
      <c r="W124" s="35">
        <f t="shared" si="20"/>
        <v>0</v>
      </c>
      <c r="X124" s="71">
        <f t="shared" si="20"/>
        <v>16240.50148</v>
      </c>
      <c r="Y124" s="59">
        <f>X124/G121*100</f>
        <v>169.38361994159368</v>
      </c>
    </row>
    <row r="125" spans="1:25" ht="32.25" outlineLevel="6" thickBot="1">
      <c r="A125" s="88" t="s">
        <v>102</v>
      </c>
      <c r="B125" s="92">
        <v>951</v>
      </c>
      <c r="C125" s="93" t="s">
        <v>67</v>
      </c>
      <c r="D125" s="93" t="s">
        <v>279</v>
      </c>
      <c r="E125" s="93" t="s">
        <v>96</v>
      </c>
      <c r="F125" s="93"/>
      <c r="G125" s="98">
        <v>0</v>
      </c>
      <c r="H125" s="27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45"/>
      <c r="X125" s="65">
        <v>16240.50148</v>
      </c>
      <c r="Y125" s="59">
        <f>X125/G122*100</f>
        <v>680088.001675042</v>
      </c>
    </row>
    <row r="126" spans="1:25" ht="32.25" outlineLevel="6" thickBot="1">
      <c r="A126" s="88" t="s">
        <v>103</v>
      </c>
      <c r="B126" s="92">
        <v>951</v>
      </c>
      <c r="C126" s="93" t="s">
        <v>67</v>
      </c>
      <c r="D126" s="93" t="s">
        <v>279</v>
      </c>
      <c r="E126" s="93" t="s">
        <v>97</v>
      </c>
      <c r="F126" s="93"/>
      <c r="G126" s="98">
        <v>9316.92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16.5" outlineLevel="6" thickBot="1">
      <c r="A127" s="5" t="s">
        <v>104</v>
      </c>
      <c r="B127" s="21">
        <v>951</v>
      </c>
      <c r="C127" s="6" t="s">
        <v>67</v>
      </c>
      <c r="D127" s="6" t="s">
        <v>279</v>
      </c>
      <c r="E127" s="6" t="s">
        <v>98</v>
      </c>
      <c r="F127" s="6"/>
      <c r="G127" s="7">
        <f>G128+G129+G130</f>
        <v>290.07042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32.25" outlineLevel="6" thickBot="1">
      <c r="A128" s="88" t="s">
        <v>105</v>
      </c>
      <c r="B128" s="92">
        <v>951</v>
      </c>
      <c r="C128" s="93" t="s">
        <v>67</v>
      </c>
      <c r="D128" s="93" t="s">
        <v>279</v>
      </c>
      <c r="E128" s="93" t="s">
        <v>99</v>
      </c>
      <c r="F128" s="93"/>
      <c r="G128" s="98">
        <v>252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6.5" outlineLevel="6" thickBot="1">
      <c r="A129" s="88" t="s">
        <v>106</v>
      </c>
      <c r="B129" s="92">
        <v>951</v>
      </c>
      <c r="C129" s="93" t="s">
        <v>67</v>
      </c>
      <c r="D129" s="93" t="s">
        <v>279</v>
      </c>
      <c r="E129" s="93" t="s">
        <v>100</v>
      </c>
      <c r="F129" s="93"/>
      <c r="G129" s="98">
        <v>24.57042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16.5" outlineLevel="6" thickBot="1">
      <c r="A130" s="88" t="s">
        <v>372</v>
      </c>
      <c r="B130" s="92">
        <v>951</v>
      </c>
      <c r="C130" s="93" t="s">
        <v>67</v>
      </c>
      <c r="D130" s="93" t="s">
        <v>279</v>
      </c>
      <c r="E130" s="93" t="s">
        <v>100</v>
      </c>
      <c r="F130" s="93"/>
      <c r="G130" s="98">
        <v>13.5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114" t="s">
        <v>145</v>
      </c>
      <c r="B131" s="90">
        <v>951</v>
      </c>
      <c r="C131" s="91" t="s">
        <v>67</v>
      </c>
      <c r="D131" s="91" t="s">
        <v>280</v>
      </c>
      <c r="E131" s="91" t="s">
        <v>5</v>
      </c>
      <c r="F131" s="91"/>
      <c r="G131" s="16">
        <f>G132+G136</f>
        <v>1003.4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5" t="s">
        <v>94</v>
      </c>
      <c r="B132" s="21">
        <v>951</v>
      </c>
      <c r="C132" s="6" t="s">
        <v>67</v>
      </c>
      <c r="D132" s="6" t="s">
        <v>280</v>
      </c>
      <c r="E132" s="6" t="s">
        <v>91</v>
      </c>
      <c r="F132" s="6"/>
      <c r="G132" s="7">
        <f>G133+G134+G135</f>
        <v>979.3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88" t="s">
        <v>264</v>
      </c>
      <c r="B133" s="92">
        <v>951</v>
      </c>
      <c r="C133" s="93" t="s">
        <v>67</v>
      </c>
      <c r="D133" s="93" t="s">
        <v>280</v>
      </c>
      <c r="E133" s="93" t="s">
        <v>92</v>
      </c>
      <c r="F133" s="93"/>
      <c r="G133" s="98">
        <v>763.3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8" t="s">
        <v>266</v>
      </c>
      <c r="B134" s="92">
        <v>951</v>
      </c>
      <c r="C134" s="93" t="s">
        <v>67</v>
      </c>
      <c r="D134" s="93" t="s">
        <v>280</v>
      </c>
      <c r="E134" s="93" t="s">
        <v>93</v>
      </c>
      <c r="F134" s="93"/>
      <c r="G134" s="98">
        <v>0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8" t="s">
        <v>259</v>
      </c>
      <c r="B135" s="92">
        <v>951</v>
      </c>
      <c r="C135" s="93" t="s">
        <v>67</v>
      </c>
      <c r="D135" s="93" t="s">
        <v>280</v>
      </c>
      <c r="E135" s="93" t="s">
        <v>260</v>
      </c>
      <c r="F135" s="93"/>
      <c r="G135" s="98">
        <v>216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5" t="s">
        <v>101</v>
      </c>
      <c r="B136" s="21">
        <v>951</v>
      </c>
      <c r="C136" s="6" t="s">
        <v>67</v>
      </c>
      <c r="D136" s="6" t="s">
        <v>280</v>
      </c>
      <c r="E136" s="6" t="s">
        <v>95</v>
      </c>
      <c r="F136" s="6"/>
      <c r="G136" s="7">
        <f>G137</f>
        <v>24.1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88" t="s">
        <v>103</v>
      </c>
      <c r="B137" s="92">
        <v>951</v>
      </c>
      <c r="C137" s="93" t="s">
        <v>67</v>
      </c>
      <c r="D137" s="93" t="s">
        <v>281</v>
      </c>
      <c r="E137" s="93" t="s">
        <v>97</v>
      </c>
      <c r="F137" s="93"/>
      <c r="G137" s="98">
        <v>24.1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114" t="s">
        <v>146</v>
      </c>
      <c r="B138" s="90">
        <v>951</v>
      </c>
      <c r="C138" s="91" t="s">
        <v>67</v>
      </c>
      <c r="D138" s="91" t="s">
        <v>281</v>
      </c>
      <c r="E138" s="91" t="s">
        <v>5</v>
      </c>
      <c r="F138" s="91"/>
      <c r="G138" s="16">
        <f>G139+G143</f>
        <v>538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5" t="s">
        <v>94</v>
      </c>
      <c r="B139" s="21">
        <v>951</v>
      </c>
      <c r="C139" s="6" t="s">
        <v>67</v>
      </c>
      <c r="D139" s="6" t="s">
        <v>281</v>
      </c>
      <c r="E139" s="6" t="s">
        <v>91</v>
      </c>
      <c r="F139" s="6"/>
      <c r="G139" s="7">
        <f>G140+G141+G142</f>
        <v>499.9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88" t="s">
        <v>264</v>
      </c>
      <c r="B140" s="92">
        <v>951</v>
      </c>
      <c r="C140" s="93" t="s">
        <v>67</v>
      </c>
      <c r="D140" s="93" t="s">
        <v>281</v>
      </c>
      <c r="E140" s="93" t="s">
        <v>92</v>
      </c>
      <c r="F140" s="93"/>
      <c r="G140" s="98">
        <v>384.7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48" outlineLevel="6" thickBot="1">
      <c r="A141" s="88" t="s">
        <v>266</v>
      </c>
      <c r="B141" s="92">
        <v>951</v>
      </c>
      <c r="C141" s="93" t="s">
        <v>67</v>
      </c>
      <c r="D141" s="93" t="s">
        <v>281</v>
      </c>
      <c r="E141" s="93" t="s">
        <v>93</v>
      </c>
      <c r="F141" s="93"/>
      <c r="G141" s="98">
        <v>0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8" t="s">
        <v>259</v>
      </c>
      <c r="B142" s="92">
        <v>951</v>
      </c>
      <c r="C142" s="93" t="s">
        <v>67</v>
      </c>
      <c r="D142" s="93" t="s">
        <v>281</v>
      </c>
      <c r="E142" s="93" t="s">
        <v>260</v>
      </c>
      <c r="F142" s="93"/>
      <c r="G142" s="98">
        <v>115.2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32.25" outlineLevel="6" thickBot="1">
      <c r="A143" s="5" t="s">
        <v>101</v>
      </c>
      <c r="B143" s="21">
        <v>951</v>
      </c>
      <c r="C143" s="6" t="s">
        <v>67</v>
      </c>
      <c r="D143" s="6" t="s">
        <v>281</v>
      </c>
      <c r="E143" s="6" t="s">
        <v>95</v>
      </c>
      <c r="F143" s="6"/>
      <c r="G143" s="7">
        <f>G144</f>
        <v>38.1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88" t="s">
        <v>103</v>
      </c>
      <c r="B144" s="92">
        <v>951</v>
      </c>
      <c r="C144" s="93" t="s">
        <v>67</v>
      </c>
      <c r="D144" s="93" t="s">
        <v>281</v>
      </c>
      <c r="E144" s="93" t="s">
        <v>97</v>
      </c>
      <c r="F144" s="93"/>
      <c r="G144" s="98">
        <v>38.1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114" t="s">
        <v>147</v>
      </c>
      <c r="B145" s="90">
        <v>951</v>
      </c>
      <c r="C145" s="91" t="s">
        <v>67</v>
      </c>
      <c r="D145" s="91" t="s">
        <v>282</v>
      </c>
      <c r="E145" s="91" t="s">
        <v>5</v>
      </c>
      <c r="F145" s="91"/>
      <c r="G145" s="16">
        <f>G146+G149</f>
        <v>652</v>
      </c>
      <c r="H145" s="32">
        <f aca="true" t="shared" si="21" ref="H145:W145">H146</f>
        <v>0</v>
      </c>
      <c r="I145" s="32">
        <f t="shared" si="21"/>
        <v>0</v>
      </c>
      <c r="J145" s="32">
        <f t="shared" si="21"/>
        <v>0</v>
      </c>
      <c r="K145" s="32">
        <f t="shared" si="21"/>
        <v>0</v>
      </c>
      <c r="L145" s="32">
        <f t="shared" si="21"/>
        <v>0</v>
      </c>
      <c r="M145" s="32">
        <f t="shared" si="21"/>
        <v>0</v>
      </c>
      <c r="N145" s="32">
        <f t="shared" si="21"/>
        <v>0</v>
      </c>
      <c r="O145" s="32">
        <f t="shared" si="21"/>
        <v>0</v>
      </c>
      <c r="P145" s="32">
        <f t="shared" si="21"/>
        <v>0</v>
      </c>
      <c r="Q145" s="32">
        <f t="shared" si="21"/>
        <v>0</v>
      </c>
      <c r="R145" s="32">
        <f t="shared" si="21"/>
        <v>0</v>
      </c>
      <c r="S145" s="32">
        <f t="shared" si="21"/>
        <v>0</v>
      </c>
      <c r="T145" s="32">
        <f t="shared" si="21"/>
        <v>0</v>
      </c>
      <c r="U145" s="32">
        <f t="shared" si="21"/>
        <v>0</v>
      </c>
      <c r="V145" s="32">
        <f t="shared" si="21"/>
        <v>0</v>
      </c>
      <c r="W145" s="32">
        <f t="shared" si="21"/>
        <v>0</v>
      </c>
      <c r="X145" s="67">
        <f>X146</f>
        <v>332.248</v>
      </c>
      <c r="Y145" s="59">
        <f>X145/G140*100</f>
        <v>86.36547959448922</v>
      </c>
    </row>
    <row r="146" spans="1:25" ht="32.25" outlineLevel="6" thickBot="1">
      <c r="A146" s="5" t="s">
        <v>94</v>
      </c>
      <c r="B146" s="21">
        <v>951</v>
      </c>
      <c r="C146" s="6" t="s">
        <v>67</v>
      </c>
      <c r="D146" s="6" t="s">
        <v>282</v>
      </c>
      <c r="E146" s="6" t="s">
        <v>91</v>
      </c>
      <c r="F146" s="6"/>
      <c r="G146" s="7">
        <f>G147+G148</f>
        <v>627.6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332.248</v>
      </c>
      <c r="Y146" s="59" t="e">
        <f>X146/G141*100</f>
        <v>#DIV/0!</v>
      </c>
    </row>
    <row r="147" spans="1:25" ht="32.25" outlineLevel="6" thickBot="1">
      <c r="A147" s="88" t="s">
        <v>264</v>
      </c>
      <c r="B147" s="92">
        <v>951</v>
      </c>
      <c r="C147" s="93" t="s">
        <v>67</v>
      </c>
      <c r="D147" s="93" t="s">
        <v>282</v>
      </c>
      <c r="E147" s="93" t="s">
        <v>92</v>
      </c>
      <c r="F147" s="115"/>
      <c r="G147" s="98">
        <v>482.6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48" outlineLevel="6" thickBot="1">
      <c r="A148" s="88" t="s">
        <v>259</v>
      </c>
      <c r="B148" s="92">
        <v>951</v>
      </c>
      <c r="C148" s="93" t="s">
        <v>67</v>
      </c>
      <c r="D148" s="93" t="s">
        <v>282</v>
      </c>
      <c r="E148" s="93" t="s">
        <v>260</v>
      </c>
      <c r="F148" s="115"/>
      <c r="G148" s="98">
        <v>145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32.25" outlineLevel="6" thickBot="1">
      <c r="A149" s="5" t="s">
        <v>101</v>
      </c>
      <c r="B149" s="21">
        <v>951</v>
      </c>
      <c r="C149" s="6" t="s">
        <v>67</v>
      </c>
      <c r="D149" s="6" t="s">
        <v>282</v>
      </c>
      <c r="E149" s="6" t="s">
        <v>95</v>
      </c>
      <c r="F149" s="116"/>
      <c r="G149" s="7">
        <f>G150</f>
        <v>24.4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4.5" customHeight="1" outlineLevel="6" thickBot="1">
      <c r="A150" s="88" t="s">
        <v>103</v>
      </c>
      <c r="B150" s="92">
        <v>951</v>
      </c>
      <c r="C150" s="93" t="s">
        <v>67</v>
      </c>
      <c r="D150" s="93" t="s">
        <v>282</v>
      </c>
      <c r="E150" s="93" t="s">
        <v>97</v>
      </c>
      <c r="F150" s="115"/>
      <c r="G150" s="98">
        <v>24.4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16.5" outlineLevel="6" thickBot="1">
      <c r="A151" s="13" t="s">
        <v>148</v>
      </c>
      <c r="B151" s="19">
        <v>951</v>
      </c>
      <c r="C151" s="11" t="s">
        <v>67</v>
      </c>
      <c r="D151" s="11" t="s">
        <v>267</v>
      </c>
      <c r="E151" s="11" t="s">
        <v>5</v>
      </c>
      <c r="F151" s="11"/>
      <c r="G151" s="12">
        <f>G159+G166+G152+G173+G178</f>
        <v>11714.231499999998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48" outlineLevel="6" thickBot="1">
      <c r="A152" s="114" t="s">
        <v>230</v>
      </c>
      <c r="B152" s="90">
        <v>951</v>
      </c>
      <c r="C152" s="107" t="s">
        <v>67</v>
      </c>
      <c r="D152" s="107" t="s">
        <v>283</v>
      </c>
      <c r="E152" s="107" t="s">
        <v>5</v>
      </c>
      <c r="F152" s="107"/>
      <c r="G152" s="123">
        <f>G153+G156</f>
        <v>59.662</v>
      </c>
      <c r="H152" s="32">
        <f aca="true" t="shared" si="22" ref="H152:W152">H154</f>
        <v>0</v>
      </c>
      <c r="I152" s="32">
        <f t="shared" si="22"/>
        <v>0</v>
      </c>
      <c r="J152" s="32">
        <f t="shared" si="22"/>
        <v>0</v>
      </c>
      <c r="K152" s="32">
        <f t="shared" si="22"/>
        <v>0</v>
      </c>
      <c r="L152" s="32">
        <f t="shared" si="22"/>
        <v>0</v>
      </c>
      <c r="M152" s="32">
        <f t="shared" si="22"/>
        <v>0</v>
      </c>
      <c r="N152" s="32">
        <f t="shared" si="22"/>
        <v>0</v>
      </c>
      <c r="O152" s="32">
        <f t="shared" si="22"/>
        <v>0</v>
      </c>
      <c r="P152" s="32">
        <f t="shared" si="22"/>
        <v>0</v>
      </c>
      <c r="Q152" s="32">
        <f t="shared" si="22"/>
        <v>0</v>
      </c>
      <c r="R152" s="32">
        <f t="shared" si="22"/>
        <v>0</v>
      </c>
      <c r="S152" s="32">
        <f t="shared" si="22"/>
        <v>0</v>
      </c>
      <c r="T152" s="32">
        <f t="shared" si="22"/>
        <v>0</v>
      </c>
      <c r="U152" s="32">
        <f t="shared" si="22"/>
        <v>0</v>
      </c>
      <c r="V152" s="32">
        <f t="shared" si="22"/>
        <v>0</v>
      </c>
      <c r="W152" s="32">
        <f t="shared" si="22"/>
        <v>0</v>
      </c>
      <c r="X152" s="67">
        <f>X154</f>
        <v>330.176</v>
      </c>
      <c r="Y152" s="59">
        <f>X152/G147*100</f>
        <v>68.41607956900124</v>
      </c>
    </row>
    <row r="153" spans="1:25" ht="32.25" outlineLevel="6" thickBot="1">
      <c r="A153" s="5" t="s">
        <v>204</v>
      </c>
      <c r="B153" s="21">
        <v>951</v>
      </c>
      <c r="C153" s="6" t="s">
        <v>67</v>
      </c>
      <c r="D153" s="6" t="s">
        <v>284</v>
      </c>
      <c r="E153" s="6" t="s">
        <v>5</v>
      </c>
      <c r="F153" s="11"/>
      <c r="G153" s="7">
        <f>G154</f>
        <v>40</v>
      </c>
      <c r="H153" s="83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152"/>
      <c r="Y153" s="59"/>
    </row>
    <row r="154" spans="1:25" ht="32.25" outlineLevel="6" thickBot="1">
      <c r="A154" s="88" t="s">
        <v>101</v>
      </c>
      <c r="B154" s="92">
        <v>951</v>
      </c>
      <c r="C154" s="93" t="s">
        <v>67</v>
      </c>
      <c r="D154" s="93" t="s">
        <v>284</v>
      </c>
      <c r="E154" s="93" t="s">
        <v>95</v>
      </c>
      <c r="F154" s="11"/>
      <c r="G154" s="98">
        <f>G155</f>
        <v>40</v>
      </c>
      <c r="H154" s="27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45"/>
      <c r="X154" s="65">
        <v>330.176</v>
      </c>
      <c r="Y154" s="59">
        <f>X154/G149*100</f>
        <v>1353.1803278688524</v>
      </c>
    </row>
    <row r="155" spans="1:25" ht="32.25" outlineLevel="6" thickBot="1">
      <c r="A155" s="88" t="s">
        <v>103</v>
      </c>
      <c r="B155" s="92">
        <v>951</v>
      </c>
      <c r="C155" s="93" t="s">
        <v>67</v>
      </c>
      <c r="D155" s="93" t="s">
        <v>284</v>
      </c>
      <c r="E155" s="93" t="s">
        <v>97</v>
      </c>
      <c r="F155" s="11"/>
      <c r="G155" s="98">
        <v>40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48" outlineLevel="6" thickBot="1">
      <c r="A156" s="5" t="s">
        <v>203</v>
      </c>
      <c r="B156" s="21">
        <v>951</v>
      </c>
      <c r="C156" s="6" t="s">
        <v>67</v>
      </c>
      <c r="D156" s="6" t="s">
        <v>285</v>
      </c>
      <c r="E156" s="6" t="s">
        <v>5</v>
      </c>
      <c r="F156" s="11"/>
      <c r="G156" s="7">
        <f>G157</f>
        <v>19.662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18.75" customHeight="1" outlineLevel="6" thickBot="1">
      <c r="A157" s="88" t="s">
        <v>101</v>
      </c>
      <c r="B157" s="92">
        <v>951</v>
      </c>
      <c r="C157" s="93" t="s">
        <v>67</v>
      </c>
      <c r="D157" s="93" t="s">
        <v>285</v>
      </c>
      <c r="E157" s="93" t="s">
        <v>95</v>
      </c>
      <c r="F157" s="11"/>
      <c r="G157" s="98">
        <f>G158</f>
        <v>19.662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88" t="s">
        <v>103</v>
      </c>
      <c r="B158" s="92">
        <v>951</v>
      </c>
      <c r="C158" s="93" t="s">
        <v>67</v>
      </c>
      <c r="D158" s="93" t="s">
        <v>285</v>
      </c>
      <c r="E158" s="93" t="s">
        <v>97</v>
      </c>
      <c r="F158" s="11"/>
      <c r="G158" s="98">
        <v>19.662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6.75" customHeight="1" outlineLevel="6" thickBot="1">
      <c r="A159" s="94" t="s">
        <v>231</v>
      </c>
      <c r="B159" s="90">
        <v>951</v>
      </c>
      <c r="C159" s="91" t="s">
        <v>67</v>
      </c>
      <c r="D159" s="91" t="s">
        <v>286</v>
      </c>
      <c r="E159" s="91" t="s">
        <v>5</v>
      </c>
      <c r="F159" s="91"/>
      <c r="G159" s="16">
        <f>G160+G163</f>
        <v>39.9675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2.25" outlineLevel="6" thickBot="1">
      <c r="A160" s="5" t="s">
        <v>149</v>
      </c>
      <c r="B160" s="21">
        <v>951</v>
      </c>
      <c r="C160" s="6" t="s">
        <v>67</v>
      </c>
      <c r="D160" s="6" t="s">
        <v>287</v>
      </c>
      <c r="E160" s="6" t="s">
        <v>5</v>
      </c>
      <c r="F160" s="6"/>
      <c r="G160" s="7">
        <f>G161</f>
        <v>0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88" t="s">
        <v>101</v>
      </c>
      <c r="B161" s="92">
        <v>951</v>
      </c>
      <c r="C161" s="93" t="s">
        <v>67</v>
      </c>
      <c r="D161" s="93" t="s">
        <v>287</v>
      </c>
      <c r="E161" s="93" t="s">
        <v>95</v>
      </c>
      <c r="F161" s="93"/>
      <c r="G161" s="98">
        <f>G162</f>
        <v>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3" customHeight="1" outlineLevel="6" thickBot="1">
      <c r="A162" s="88" t="s">
        <v>103</v>
      </c>
      <c r="B162" s="92">
        <v>951</v>
      </c>
      <c r="C162" s="93" t="s">
        <v>67</v>
      </c>
      <c r="D162" s="93" t="s">
        <v>287</v>
      </c>
      <c r="E162" s="93" t="s">
        <v>97</v>
      </c>
      <c r="F162" s="93"/>
      <c r="G162" s="98"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2.25" outlineLevel="6" thickBot="1">
      <c r="A163" s="5" t="s">
        <v>150</v>
      </c>
      <c r="B163" s="21">
        <v>951</v>
      </c>
      <c r="C163" s="6" t="s">
        <v>67</v>
      </c>
      <c r="D163" s="6" t="s">
        <v>288</v>
      </c>
      <c r="E163" s="6" t="s">
        <v>5</v>
      </c>
      <c r="F163" s="6"/>
      <c r="G163" s="7">
        <f>G164</f>
        <v>39.9675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8" t="s">
        <v>101</v>
      </c>
      <c r="B164" s="92">
        <v>951</v>
      </c>
      <c r="C164" s="93" t="s">
        <v>67</v>
      </c>
      <c r="D164" s="93" t="s">
        <v>288</v>
      </c>
      <c r="E164" s="93" t="s">
        <v>95</v>
      </c>
      <c r="F164" s="93"/>
      <c r="G164" s="98">
        <f>G165</f>
        <v>39.9675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8" t="s">
        <v>103</v>
      </c>
      <c r="B165" s="92">
        <v>951</v>
      </c>
      <c r="C165" s="93" t="s">
        <v>67</v>
      </c>
      <c r="D165" s="93" t="s">
        <v>288</v>
      </c>
      <c r="E165" s="93" t="s">
        <v>97</v>
      </c>
      <c r="F165" s="93"/>
      <c r="G165" s="98">
        <v>39.9675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94" t="s">
        <v>232</v>
      </c>
      <c r="B166" s="90">
        <v>951</v>
      </c>
      <c r="C166" s="91" t="s">
        <v>67</v>
      </c>
      <c r="D166" s="91" t="s">
        <v>289</v>
      </c>
      <c r="E166" s="91" t="s">
        <v>5</v>
      </c>
      <c r="F166" s="91"/>
      <c r="G166" s="16">
        <f>G167+G170</f>
        <v>14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5" t="s">
        <v>151</v>
      </c>
      <c r="B167" s="21">
        <v>951</v>
      </c>
      <c r="C167" s="6" t="s">
        <v>67</v>
      </c>
      <c r="D167" s="6" t="s">
        <v>290</v>
      </c>
      <c r="E167" s="6" t="s">
        <v>5</v>
      </c>
      <c r="F167" s="6"/>
      <c r="G167" s="7">
        <f>G168</f>
        <v>10</v>
      </c>
      <c r="H167" s="32">
        <f aca="true" t="shared" si="23" ref="H167:W167">H168</f>
        <v>0</v>
      </c>
      <c r="I167" s="32">
        <f t="shared" si="23"/>
        <v>0</v>
      </c>
      <c r="J167" s="32">
        <f t="shared" si="23"/>
        <v>0</v>
      </c>
      <c r="K167" s="32">
        <f t="shared" si="23"/>
        <v>0</v>
      </c>
      <c r="L167" s="32">
        <f t="shared" si="23"/>
        <v>0</v>
      </c>
      <c r="M167" s="32">
        <f t="shared" si="23"/>
        <v>0</v>
      </c>
      <c r="N167" s="32">
        <f t="shared" si="23"/>
        <v>0</v>
      </c>
      <c r="O167" s="32">
        <f t="shared" si="23"/>
        <v>0</v>
      </c>
      <c r="P167" s="32">
        <f t="shared" si="23"/>
        <v>0</v>
      </c>
      <c r="Q167" s="32">
        <f t="shared" si="23"/>
        <v>0</v>
      </c>
      <c r="R167" s="32">
        <f t="shared" si="23"/>
        <v>0</v>
      </c>
      <c r="S167" s="32">
        <f t="shared" si="23"/>
        <v>0</v>
      </c>
      <c r="T167" s="32">
        <f t="shared" si="23"/>
        <v>0</v>
      </c>
      <c r="U167" s="32">
        <f t="shared" si="23"/>
        <v>0</v>
      </c>
      <c r="V167" s="32">
        <f t="shared" si="23"/>
        <v>0</v>
      </c>
      <c r="W167" s="32">
        <f t="shared" si="23"/>
        <v>0</v>
      </c>
      <c r="X167" s="67">
        <f>X168</f>
        <v>409.75398</v>
      </c>
      <c r="Y167" s="59" t="e">
        <f>X167/G161*100</f>
        <v>#DIV/0!</v>
      </c>
    </row>
    <row r="168" spans="1:25" ht="32.25" outlineLevel="6" thickBot="1">
      <c r="A168" s="88" t="s">
        <v>101</v>
      </c>
      <c r="B168" s="92">
        <v>951</v>
      </c>
      <c r="C168" s="93" t="s">
        <v>67</v>
      </c>
      <c r="D168" s="93" t="s">
        <v>290</v>
      </c>
      <c r="E168" s="93" t="s">
        <v>95</v>
      </c>
      <c r="F168" s="93"/>
      <c r="G168" s="98">
        <f>G169</f>
        <v>10</v>
      </c>
      <c r="H168" s="27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45"/>
      <c r="X168" s="65">
        <v>409.75398</v>
      </c>
      <c r="Y168" s="59" t="e">
        <f>X168/G162*100</f>
        <v>#DIV/0!</v>
      </c>
    </row>
    <row r="169" spans="1:25" ht="32.25" outlineLevel="6" thickBot="1">
      <c r="A169" s="88" t="s">
        <v>103</v>
      </c>
      <c r="B169" s="92">
        <v>951</v>
      </c>
      <c r="C169" s="93" t="s">
        <v>67</v>
      </c>
      <c r="D169" s="93" t="s">
        <v>290</v>
      </c>
      <c r="E169" s="93" t="s">
        <v>97</v>
      </c>
      <c r="F169" s="93"/>
      <c r="G169" s="98">
        <v>10</v>
      </c>
      <c r="H169" s="86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75"/>
      <c r="Y169" s="59"/>
    </row>
    <row r="170" spans="1:25" ht="48" outlineLevel="6" thickBot="1">
      <c r="A170" s="5" t="s">
        <v>375</v>
      </c>
      <c r="B170" s="21">
        <v>951</v>
      </c>
      <c r="C170" s="6" t="s">
        <v>67</v>
      </c>
      <c r="D170" s="6" t="s">
        <v>376</v>
      </c>
      <c r="E170" s="6" t="s">
        <v>5</v>
      </c>
      <c r="F170" s="6"/>
      <c r="G170" s="7">
        <f>G171</f>
        <v>4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32.25" outlineLevel="6" thickBot="1">
      <c r="A171" s="88" t="s">
        <v>101</v>
      </c>
      <c r="B171" s="92">
        <v>951</v>
      </c>
      <c r="C171" s="93" t="s">
        <v>67</v>
      </c>
      <c r="D171" s="93" t="s">
        <v>376</v>
      </c>
      <c r="E171" s="93" t="s">
        <v>95</v>
      </c>
      <c r="F171" s="93"/>
      <c r="G171" s="98">
        <f>G172</f>
        <v>4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32.25" outlineLevel="6" thickBot="1">
      <c r="A172" s="88" t="s">
        <v>103</v>
      </c>
      <c r="B172" s="92">
        <v>951</v>
      </c>
      <c r="C172" s="93" t="s">
        <v>67</v>
      </c>
      <c r="D172" s="93" t="s">
        <v>376</v>
      </c>
      <c r="E172" s="93" t="s">
        <v>97</v>
      </c>
      <c r="F172" s="93"/>
      <c r="G172" s="98">
        <v>4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48" outlineLevel="6" thickBot="1">
      <c r="A173" s="94" t="s">
        <v>366</v>
      </c>
      <c r="B173" s="90">
        <v>951</v>
      </c>
      <c r="C173" s="91" t="s">
        <v>67</v>
      </c>
      <c r="D173" s="91" t="s">
        <v>362</v>
      </c>
      <c r="E173" s="91" t="s">
        <v>5</v>
      </c>
      <c r="F173" s="91"/>
      <c r="G173" s="145">
        <f>G174+G176</f>
        <v>11560.601999999999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16.5" outlineLevel="6" thickBot="1">
      <c r="A174" s="5" t="s">
        <v>122</v>
      </c>
      <c r="B174" s="21">
        <v>951</v>
      </c>
      <c r="C174" s="6" t="s">
        <v>67</v>
      </c>
      <c r="D174" s="6" t="s">
        <v>392</v>
      </c>
      <c r="E174" s="6" t="s">
        <v>121</v>
      </c>
      <c r="F174" s="6"/>
      <c r="G174" s="149">
        <f>G175</f>
        <v>5202.271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48" outlineLevel="6" thickBot="1">
      <c r="A175" s="99" t="s">
        <v>211</v>
      </c>
      <c r="B175" s="92">
        <v>951</v>
      </c>
      <c r="C175" s="93" t="s">
        <v>67</v>
      </c>
      <c r="D175" s="93" t="s">
        <v>392</v>
      </c>
      <c r="E175" s="93" t="s">
        <v>89</v>
      </c>
      <c r="F175" s="93"/>
      <c r="G175" s="144">
        <v>5202.271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16.5" outlineLevel="6" thickBot="1">
      <c r="A176" s="5" t="s">
        <v>122</v>
      </c>
      <c r="B176" s="21">
        <v>951</v>
      </c>
      <c r="C176" s="6" t="s">
        <v>67</v>
      </c>
      <c r="D176" s="6" t="s">
        <v>365</v>
      </c>
      <c r="E176" s="6" t="s">
        <v>121</v>
      </c>
      <c r="F176" s="6"/>
      <c r="G176" s="149">
        <f>G177</f>
        <v>6358.331</v>
      </c>
      <c r="H176" s="40">
        <f aca="true" t="shared" si="24" ref="H176:X176">H177</f>
        <v>0</v>
      </c>
      <c r="I176" s="40">
        <f t="shared" si="24"/>
        <v>0</v>
      </c>
      <c r="J176" s="40">
        <f t="shared" si="24"/>
        <v>0</v>
      </c>
      <c r="K176" s="40">
        <f t="shared" si="24"/>
        <v>0</v>
      </c>
      <c r="L176" s="40">
        <f t="shared" si="24"/>
        <v>0</v>
      </c>
      <c r="M176" s="40">
        <f t="shared" si="24"/>
        <v>0</v>
      </c>
      <c r="N176" s="40">
        <f t="shared" si="24"/>
        <v>0</v>
      </c>
      <c r="O176" s="40">
        <f t="shared" si="24"/>
        <v>0</v>
      </c>
      <c r="P176" s="40">
        <f t="shared" si="24"/>
        <v>0</v>
      </c>
      <c r="Q176" s="40">
        <f t="shared" si="24"/>
        <v>0</v>
      </c>
      <c r="R176" s="40">
        <f t="shared" si="24"/>
        <v>0</v>
      </c>
      <c r="S176" s="40">
        <f t="shared" si="24"/>
        <v>0</v>
      </c>
      <c r="T176" s="40">
        <f t="shared" si="24"/>
        <v>0</v>
      </c>
      <c r="U176" s="40">
        <f t="shared" si="24"/>
        <v>0</v>
      </c>
      <c r="V176" s="40">
        <f t="shared" si="24"/>
        <v>0</v>
      </c>
      <c r="W176" s="40">
        <f t="shared" si="24"/>
        <v>0</v>
      </c>
      <c r="X176" s="72">
        <f t="shared" si="24"/>
        <v>1027.32</v>
      </c>
      <c r="Y176" s="59">
        <f>X176/G167*100</f>
        <v>10273.2</v>
      </c>
    </row>
    <row r="177" spans="1:25" ht="48" outlineLevel="6" thickBot="1">
      <c r="A177" s="99" t="s">
        <v>211</v>
      </c>
      <c r="B177" s="92">
        <v>951</v>
      </c>
      <c r="C177" s="93" t="s">
        <v>67</v>
      </c>
      <c r="D177" s="93" t="s">
        <v>365</v>
      </c>
      <c r="E177" s="93" t="s">
        <v>89</v>
      </c>
      <c r="F177" s="93"/>
      <c r="G177" s="98">
        <v>6358.331</v>
      </c>
      <c r="H177" s="32">
        <f aca="true" t="shared" si="25" ref="H177:X177">H181</f>
        <v>0</v>
      </c>
      <c r="I177" s="32">
        <f t="shared" si="25"/>
        <v>0</v>
      </c>
      <c r="J177" s="32">
        <f t="shared" si="25"/>
        <v>0</v>
      </c>
      <c r="K177" s="32">
        <f t="shared" si="25"/>
        <v>0</v>
      </c>
      <c r="L177" s="32">
        <f t="shared" si="25"/>
        <v>0</v>
      </c>
      <c r="M177" s="32">
        <f t="shared" si="25"/>
        <v>0</v>
      </c>
      <c r="N177" s="32">
        <f t="shared" si="25"/>
        <v>0</v>
      </c>
      <c r="O177" s="32">
        <f t="shared" si="25"/>
        <v>0</v>
      </c>
      <c r="P177" s="32">
        <f t="shared" si="25"/>
        <v>0</v>
      </c>
      <c r="Q177" s="32">
        <f t="shared" si="25"/>
        <v>0</v>
      </c>
      <c r="R177" s="32">
        <f t="shared" si="25"/>
        <v>0</v>
      </c>
      <c r="S177" s="32">
        <f t="shared" si="25"/>
        <v>0</v>
      </c>
      <c r="T177" s="32">
        <f t="shared" si="25"/>
        <v>0</v>
      </c>
      <c r="U177" s="32">
        <f t="shared" si="25"/>
        <v>0</v>
      </c>
      <c r="V177" s="32">
        <f t="shared" si="25"/>
        <v>0</v>
      </c>
      <c r="W177" s="32">
        <f t="shared" si="25"/>
        <v>0</v>
      </c>
      <c r="X177" s="67">
        <f t="shared" si="25"/>
        <v>1027.32</v>
      </c>
      <c r="Y177" s="59">
        <f>X177/G168*100</f>
        <v>10273.2</v>
      </c>
    </row>
    <row r="178" spans="1:25" ht="32.25" outlineLevel="6" thickBot="1">
      <c r="A178" s="94" t="s">
        <v>379</v>
      </c>
      <c r="B178" s="90">
        <v>951</v>
      </c>
      <c r="C178" s="91" t="s">
        <v>67</v>
      </c>
      <c r="D178" s="91" t="s">
        <v>380</v>
      </c>
      <c r="E178" s="91" t="s">
        <v>5</v>
      </c>
      <c r="F178" s="91"/>
      <c r="G178" s="145">
        <f>G179</f>
        <v>40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32.25" outlineLevel="6" thickBot="1">
      <c r="A179" s="5" t="s">
        <v>101</v>
      </c>
      <c r="B179" s="21">
        <v>951</v>
      </c>
      <c r="C179" s="6" t="s">
        <v>67</v>
      </c>
      <c r="D179" s="6" t="s">
        <v>381</v>
      </c>
      <c r="E179" s="6" t="s">
        <v>95</v>
      </c>
      <c r="F179" s="6"/>
      <c r="G179" s="149">
        <f>G180</f>
        <v>40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32.25" outlineLevel="6" thickBot="1">
      <c r="A180" s="99" t="s">
        <v>103</v>
      </c>
      <c r="B180" s="92">
        <v>951</v>
      </c>
      <c r="C180" s="93" t="s">
        <v>67</v>
      </c>
      <c r="D180" s="93" t="s">
        <v>381</v>
      </c>
      <c r="E180" s="93" t="s">
        <v>97</v>
      </c>
      <c r="F180" s="93"/>
      <c r="G180" s="144">
        <v>40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7"/>
      <c r="Y180" s="59"/>
    </row>
    <row r="181" spans="1:25" ht="16.5" outlineLevel="6" thickBot="1">
      <c r="A181" s="117" t="s">
        <v>152</v>
      </c>
      <c r="B181" s="131">
        <v>951</v>
      </c>
      <c r="C181" s="39" t="s">
        <v>153</v>
      </c>
      <c r="D181" s="39" t="s">
        <v>267</v>
      </c>
      <c r="E181" s="39" t="s">
        <v>5</v>
      </c>
      <c r="F181" s="118"/>
      <c r="G181" s="119">
        <f>G182</f>
        <v>1712.2</v>
      </c>
      <c r="H181" s="34">
        <f aca="true" t="shared" si="26" ref="H181:X181">H187</f>
        <v>0</v>
      </c>
      <c r="I181" s="34">
        <f t="shared" si="26"/>
        <v>0</v>
      </c>
      <c r="J181" s="34">
        <f t="shared" si="26"/>
        <v>0</v>
      </c>
      <c r="K181" s="34">
        <f t="shared" si="26"/>
        <v>0</v>
      </c>
      <c r="L181" s="34">
        <f t="shared" si="26"/>
        <v>0</v>
      </c>
      <c r="M181" s="34">
        <f t="shared" si="26"/>
        <v>0</v>
      </c>
      <c r="N181" s="34">
        <f t="shared" si="26"/>
        <v>0</v>
      </c>
      <c r="O181" s="34">
        <f t="shared" si="26"/>
        <v>0</v>
      </c>
      <c r="P181" s="34">
        <f t="shared" si="26"/>
        <v>0</v>
      </c>
      <c r="Q181" s="34">
        <f t="shared" si="26"/>
        <v>0</v>
      </c>
      <c r="R181" s="34">
        <f t="shared" si="26"/>
        <v>0</v>
      </c>
      <c r="S181" s="34">
        <f t="shared" si="26"/>
        <v>0</v>
      </c>
      <c r="T181" s="34">
        <f t="shared" si="26"/>
        <v>0</v>
      </c>
      <c r="U181" s="34">
        <f t="shared" si="26"/>
        <v>0</v>
      </c>
      <c r="V181" s="34">
        <f t="shared" si="26"/>
        <v>0</v>
      </c>
      <c r="W181" s="34">
        <f t="shared" si="26"/>
        <v>0</v>
      </c>
      <c r="X181" s="68">
        <f t="shared" si="26"/>
        <v>1027.32</v>
      </c>
      <c r="Y181" s="59">
        <f>X181/G169*100</f>
        <v>10273.2</v>
      </c>
    </row>
    <row r="182" spans="1:25" ht="16.5" outlineLevel="6" thickBot="1">
      <c r="A182" s="30" t="s">
        <v>82</v>
      </c>
      <c r="B182" s="19">
        <v>951</v>
      </c>
      <c r="C182" s="9" t="s">
        <v>83</v>
      </c>
      <c r="D182" s="9" t="s">
        <v>267</v>
      </c>
      <c r="E182" s="9" t="s">
        <v>5</v>
      </c>
      <c r="F182" s="120" t="s">
        <v>5</v>
      </c>
      <c r="G182" s="31">
        <f>G183</f>
        <v>1712.2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2" t="s">
        <v>137</v>
      </c>
      <c r="B183" s="19">
        <v>951</v>
      </c>
      <c r="C183" s="11" t="s">
        <v>83</v>
      </c>
      <c r="D183" s="11" t="s">
        <v>268</v>
      </c>
      <c r="E183" s="11" t="s">
        <v>5</v>
      </c>
      <c r="F183" s="121"/>
      <c r="G183" s="32">
        <f>G184</f>
        <v>1712.2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2" t="s">
        <v>138</v>
      </c>
      <c r="B184" s="19">
        <v>951</v>
      </c>
      <c r="C184" s="11" t="s">
        <v>83</v>
      </c>
      <c r="D184" s="11" t="s">
        <v>269</v>
      </c>
      <c r="E184" s="11" t="s">
        <v>5</v>
      </c>
      <c r="F184" s="121"/>
      <c r="G184" s="32">
        <f>G185</f>
        <v>1712.2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89" t="s">
        <v>38</v>
      </c>
      <c r="B185" s="90">
        <v>951</v>
      </c>
      <c r="C185" s="91" t="s">
        <v>83</v>
      </c>
      <c r="D185" s="91" t="s">
        <v>291</v>
      </c>
      <c r="E185" s="91" t="s">
        <v>5</v>
      </c>
      <c r="F185" s="122" t="s">
        <v>5</v>
      </c>
      <c r="G185" s="35">
        <f>G186</f>
        <v>1712.2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16.5" outlineLevel="6" thickBot="1">
      <c r="A186" s="33" t="s">
        <v>118</v>
      </c>
      <c r="B186" s="133">
        <v>951</v>
      </c>
      <c r="C186" s="6" t="s">
        <v>83</v>
      </c>
      <c r="D186" s="6" t="s">
        <v>291</v>
      </c>
      <c r="E186" s="6" t="s">
        <v>117</v>
      </c>
      <c r="F186" s="116" t="s">
        <v>154</v>
      </c>
      <c r="G186" s="34">
        <v>1712.2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6" thickBot="1">
      <c r="A187" s="108" t="s">
        <v>52</v>
      </c>
      <c r="B187" s="18">
        <v>951</v>
      </c>
      <c r="C187" s="14" t="s">
        <v>51</v>
      </c>
      <c r="D187" s="14" t="s">
        <v>267</v>
      </c>
      <c r="E187" s="14" t="s">
        <v>5</v>
      </c>
      <c r="F187" s="14"/>
      <c r="G187" s="15">
        <f aca="true" t="shared" si="27" ref="G187:G192">G188</f>
        <v>50</v>
      </c>
      <c r="H187" s="2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45"/>
      <c r="X187" s="65">
        <v>1027.32</v>
      </c>
      <c r="Y187" s="59">
        <f aca="true" t="shared" si="28" ref="Y187:Y192">X187/G181*100</f>
        <v>60</v>
      </c>
    </row>
    <row r="188" spans="1:25" ht="18" customHeight="1" outlineLevel="6" thickBot="1">
      <c r="A188" s="8" t="s">
        <v>31</v>
      </c>
      <c r="B188" s="19">
        <v>951</v>
      </c>
      <c r="C188" s="9" t="s">
        <v>10</v>
      </c>
      <c r="D188" s="9" t="s">
        <v>267</v>
      </c>
      <c r="E188" s="9" t="s">
        <v>5</v>
      </c>
      <c r="F188" s="9"/>
      <c r="G188" s="10">
        <f t="shared" si="27"/>
        <v>50</v>
      </c>
      <c r="H188" s="29" t="e">
        <f>H189+#REF!</f>
        <v>#REF!</v>
      </c>
      <c r="I188" s="29" t="e">
        <f>I189+#REF!</f>
        <v>#REF!</v>
      </c>
      <c r="J188" s="29" t="e">
        <f>J189+#REF!</f>
        <v>#REF!</v>
      </c>
      <c r="K188" s="29" t="e">
        <f>K189+#REF!</f>
        <v>#REF!</v>
      </c>
      <c r="L188" s="29" t="e">
        <f>L189+#REF!</f>
        <v>#REF!</v>
      </c>
      <c r="M188" s="29" t="e">
        <f>M189+#REF!</f>
        <v>#REF!</v>
      </c>
      <c r="N188" s="29" t="e">
        <f>N189+#REF!</f>
        <v>#REF!</v>
      </c>
      <c r="O188" s="29" t="e">
        <f>O189+#REF!</f>
        <v>#REF!</v>
      </c>
      <c r="P188" s="29" t="e">
        <f>P189+#REF!</f>
        <v>#REF!</v>
      </c>
      <c r="Q188" s="29" t="e">
        <f>Q189+#REF!</f>
        <v>#REF!</v>
      </c>
      <c r="R188" s="29" t="e">
        <f>R189+#REF!</f>
        <v>#REF!</v>
      </c>
      <c r="S188" s="29" t="e">
        <f>S189+#REF!</f>
        <v>#REF!</v>
      </c>
      <c r="T188" s="29" t="e">
        <f>T189+#REF!</f>
        <v>#REF!</v>
      </c>
      <c r="U188" s="29" t="e">
        <f>U189+#REF!</f>
        <v>#REF!</v>
      </c>
      <c r="V188" s="29" t="e">
        <f>V189+#REF!</f>
        <v>#REF!</v>
      </c>
      <c r="W188" s="29" t="e">
        <f>W189+#REF!</f>
        <v>#REF!</v>
      </c>
      <c r="X188" s="73" t="e">
        <f>X189+#REF!</f>
        <v>#REF!</v>
      </c>
      <c r="Y188" s="59" t="e">
        <f t="shared" si="28"/>
        <v>#REF!</v>
      </c>
    </row>
    <row r="189" spans="1:25" ht="34.5" customHeight="1" outlineLevel="3" thickBot="1">
      <c r="A189" s="112" t="s">
        <v>137</v>
      </c>
      <c r="B189" s="19">
        <v>951</v>
      </c>
      <c r="C189" s="9" t="s">
        <v>10</v>
      </c>
      <c r="D189" s="9" t="s">
        <v>268</v>
      </c>
      <c r="E189" s="9" t="s">
        <v>5</v>
      </c>
      <c r="F189" s="9"/>
      <c r="G189" s="10">
        <f t="shared" si="27"/>
        <v>50</v>
      </c>
      <c r="H189" s="31">
        <f aca="true" t="shared" si="29" ref="H189:X191">H190</f>
        <v>0</v>
      </c>
      <c r="I189" s="31">
        <f t="shared" si="29"/>
        <v>0</v>
      </c>
      <c r="J189" s="31">
        <f t="shared" si="29"/>
        <v>0</v>
      </c>
      <c r="K189" s="31">
        <f t="shared" si="29"/>
        <v>0</v>
      </c>
      <c r="L189" s="31">
        <f t="shared" si="29"/>
        <v>0</v>
      </c>
      <c r="M189" s="31">
        <f t="shared" si="29"/>
        <v>0</v>
      </c>
      <c r="N189" s="31">
        <f t="shared" si="29"/>
        <v>0</v>
      </c>
      <c r="O189" s="31">
        <f t="shared" si="29"/>
        <v>0</v>
      </c>
      <c r="P189" s="31">
        <f t="shared" si="29"/>
        <v>0</v>
      </c>
      <c r="Q189" s="31">
        <f t="shared" si="29"/>
        <v>0</v>
      </c>
      <c r="R189" s="31">
        <f t="shared" si="29"/>
        <v>0</v>
      </c>
      <c r="S189" s="31">
        <f t="shared" si="29"/>
        <v>0</v>
      </c>
      <c r="T189" s="31">
        <f t="shared" si="29"/>
        <v>0</v>
      </c>
      <c r="U189" s="31">
        <f t="shared" si="29"/>
        <v>0</v>
      </c>
      <c r="V189" s="31">
        <f t="shared" si="29"/>
        <v>0</v>
      </c>
      <c r="W189" s="31">
        <f t="shared" si="29"/>
        <v>0</v>
      </c>
      <c r="X189" s="66">
        <f t="shared" si="29"/>
        <v>67.348</v>
      </c>
      <c r="Y189" s="59">
        <f t="shared" si="28"/>
        <v>3.9334189931082815</v>
      </c>
    </row>
    <row r="190" spans="1:25" ht="18.75" customHeight="1" outlineLevel="3" thickBot="1">
      <c r="A190" s="112" t="s">
        <v>138</v>
      </c>
      <c r="B190" s="19">
        <v>951</v>
      </c>
      <c r="C190" s="11" t="s">
        <v>10</v>
      </c>
      <c r="D190" s="11" t="s">
        <v>269</v>
      </c>
      <c r="E190" s="11" t="s">
        <v>5</v>
      </c>
      <c r="F190" s="11"/>
      <c r="G190" s="12">
        <f t="shared" si="27"/>
        <v>50</v>
      </c>
      <c r="H190" s="32">
        <f t="shared" si="29"/>
        <v>0</v>
      </c>
      <c r="I190" s="32">
        <f t="shared" si="29"/>
        <v>0</v>
      </c>
      <c r="J190" s="32">
        <f t="shared" si="29"/>
        <v>0</v>
      </c>
      <c r="K190" s="32">
        <f t="shared" si="29"/>
        <v>0</v>
      </c>
      <c r="L190" s="32">
        <f t="shared" si="29"/>
        <v>0</v>
      </c>
      <c r="M190" s="32">
        <f t="shared" si="29"/>
        <v>0</v>
      </c>
      <c r="N190" s="32">
        <f t="shared" si="29"/>
        <v>0</v>
      </c>
      <c r="O190" s="32">
        <f t="shared" si="29"/>
        <v>0</v>
      </c>
      <c r="P190" s="32">
        <f t="shared" si="29"/>
        <v>0</v>
      </c>
      <c r="Q190" s="32">
        <f t="shared" si="29"/>
        <v>0</v>
      </c>
      <c r="R190" s="32">
        <f t="shared" si="29"/>
        <v>0</v>
      </c>
      <c r="S190" s="32">
        <f t="shared" si="29"/>
        <v>0</v>
      </c>
      <c r="T190" s="32">
        <f t="shared" si="29"/>
        <v>0</v>
      </c>
      <c r="U190" s="32">
        <f t="shared" si="29"/>
        <v>0</v>
      </c>
      <c r="V190" s="32">
        <f t="shared" si="29"/>
        <v>0</v>
      </c>
      <c r="W190" s="32">
        <f t="shared" si="29"/>
        <v>0</v>
      </c>
      <c r="X190" s="67">
        <f t="shared" si="29"/>
        <v>67.348</v>
      </c>
      <c r="Y190" s="59">
        <f t="shared" si="28"/>
        <v>3.9334189931082815</v>
      </c>
    </row>
    <row r="191" spans="1:25" ht="33.75" customHeight="1" outlineLevel="4" thickBot="1">
      <c r="A191" s="94" t="s">
        <v>155</v>
      </c>
      <c r="B191" s="90">
        <v>951</v>
      </c>
      <c r="C191" s="91" t="s">
        <v>10</v>
      </c>
      <c r="D191" s="91" t="s">
        <v>292</v>
      </c>
      <c r="E191" s="91" t="s">
        <v>5</v>
      </c>
      <c r="F191" s="91"/>
      <c r="G191" s="16">
        <f t="shared" si="27"/>
        <v>50</v>
      </c>
      <c r="H191" s="34">
        <f t="shared" si="29"/>
        <v>0</v>
      </c>
      <c r="I191" s="34">
        <f t="shared" si="29"/>
        <v>0</v>
      </c>
      <c r="J191" s="34">
        <f t="shared" si="29"/>
        <v>0</v>
      </c>
      <c r="K191" s="34">
        <f t="shared" si="29"/>
        <v>0</v>
      </c>
      <c r="L191" s="34">
        <f t="shared" si="29"/>
        <v>0</v>
      </c>
      <c r="M191" s="34">
        <f t="shared" si="29"/>
        <v>0</v>
      </c>
      <c r="N191" s="34">
        <f t="shared" si="29"/>
        <v>0</v>
      </c>
      <c r="O191" s="34">
        <f t="shared" si="29"/>
        <v>0</v>
      </c>
      <c r="P191" s="34">
        <f t="shared" si="29"/>
        <v>0</v>
      </c>
      <c r="Q191" s="34">
        <f t="shared" si="29"/>
        <v>0</v>
      </c>
      <c r="R191" s="34">
        <f t="shared" si="29"/>
        <v>0</v>
      </c>
      <c r="S191" s="34">
        <f t="shared" si="29"/>
        <v>0</v>
      </c>
      <c r="T191" s="34">
        <f t="shared" si="29"/>
        <v>0</v>
      </c>
      <c r="U191" s="34">
        <f t="shared" si="29"/>
        <v>0</v>
      </c>
      <c r="V191" s="34">
        <f t="shared" si="29"/>
        <v>0</v>
      </c>
      <c r="W191" s="34">
        <f t="shared" si="29"/>
        <v>0</v>
      </c>
      <c r="X191" s="68">
        <f t="shared" si="29"/>
        <v>67.348</v>
      </c>
      <c r="Y191" s="59">
        <f t="shared" si="28"/>
        <v>3.9334189931082815</v>
      </c>
    </row>
    <row r="192" spans="1:25" ht="32.25" outlineLevel="5" thickBot="1">
      <c r="A192" s="5" t="s">
        <v>101</v>
      </c>
      <c r="B192" s="21">
        <v>951</v>
      </c>
      <c r="C192" s="6" t="s">
        <v>10</v>
      </c>
      <c r="D192" s="6" t="s">
        <v>292</v>
      </c>
      <c r="E192" s="6" t="s">
        <v>95</v>
      </c>
      <c r="F192" s="6"/>
      <c r="G192" s="7">
        <f t="shared" si="27"/>
        <v>50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67.348</v>
      </c>
      <c r="Y192" s="59">
        <f t="shared" si="28"/>
        <v>3.9334189931082815</v>
      </c>
    </row>
    <row r="193" spans="1:25" ht="32.25" outlineLevel="5" thickBot="1">
      <c r="A193" s="88" t="s">
        <v>103</v>
      </c>
      <c r="B193" s="92">
        <v>951</v>
      </c>
      <c r="C193" s="93" t="s">
        <v>10</v>
      </c>
      <c r="D193" s="93" t="s">
        <v>292</v>
      </c>
      <c r="E193" s="93" t="s">
        <v>97</v>
      </c>
      <c r="F193" s="93"/>
      <c r="G193" s="98">
        <v>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9.5" outlineLevel="6" thickBot="1">
      <c r="A194" s="108" t="s">
        <v>50</v>
      </c>
      <c r="B194" s="18">
        <v>951</v>
      </c>
      <c r="C194" s="14" t="s">
        <v>49</v>
      </c>
      <c r="D194" s="14" t="s">
        <v>267</v>
      </c>
      <c r="E194" s="14" t="s">
        <v>5</v>
      </c>
      <c r="F194" s="14"/>
      <c r="G194" s="15">
        <f>G201+G227+G195</f>
        <v>37587.364</v>
      </c>
      <c r="H194" s="29" t="e">
        <f aca="true" t="shared" si="30" ref="H194:X194">H195+H200</f>
        <v>#REF!</v>
      </c>
      <c r="I194" s="29" t="e">
        <f t="shared" si="30"/>
        <v>#REF!</v>
      </c>
      <c r="J194" s="29" t="e">
        <f t="shared" si="30"/>
        <v>#REF!</v>
      </c>
      <c r="K194" s="29" t="e">
        <f t="shared" si="30"/>
        <v>#REF!</v>
      </c>
      <c r="L194" s="29" t="e">
        <f t="shared" si="30"/>
        <v>#REF!</v>
      </c>
      <c r="M194" s="29" t="e">
        <f t="shared" si="30"/>
        <v>#REF!</v>
      </c>
      <c r="N194" s="29" t="e">
        <f t="shared" si="30"/>
        <v>#REF!</v>
      </c>
      <c r="O194" s="29" t="e">
        <f t="shared" si="30"/>
        <v>#REF!</v>
      </c>
      <c r="P194" s="29" t="e">
        <f t="shared" si="30"/>
        <v>#REF!</v>
      </c>
      <c r="Q194" s="29" t="e">
        <f t="shared" si="30"/>
        <v>#REF!</v>
      </c>
      <c r="R194" s="29" t="e">
        <f t="shared" si="30"/>
        <v>#REF!</v>
      </c>
      <c r="S194" s="29" t="e">
        <f t="shared" si="30"/>
        <v>#REF!</v>
      </c>
      <c r="T194" s="29" t="e">
        <f t="shared" si="30"/>
        <v>#REF!</v>
      </c>
      <c r="U194" s="29" t="e">
        <f t="shared" si="30"/>
        <v>#REF!</v>
      </c>
      <c r="V194" s="29" t="e">
        <f t="shared" si="30"/>
        <v>#REF!</v>
      </c>
      <c r="W194" s="29" t="e">
        <f t="shared" si="30"/>
        <v>#REF!</v>
      </c>
      <c r="X194" s="73" t="e">
        <f t="shared" si="30"/>
        <v>#REF!</v>
      </c>
      <c r="Y194" s="59" t="e">
        <f>X194/G188*100</f>
        <v>#REF!</v>
      </c>
    </row>
    <row r="195" spans="1:25" ht="16.5" outlineLevel="6" thickBot="1">
      <c r="A195" s="80" t="s">
        <v>216</v>
      </c>
      <c r="B195" s="19">
        <v>951</v>
      </c>
      <c r="C195" s="9" t="s">
        <v>218</v>
      </c>
      <c r="D195" s="9" t="s">
        <v>267</v>
      </c>
      <c r="E195" s="9" t="s">
        <v>5</v>
      </c>
      <c r="F195" s="9"/>
      <c r="G195" s="143">
        <f>G196</f>
        <v>379.28</v>
      </c>
      <c r="H195" s="31">
        <f aca="true" t="shared" si="31" ref="H195:X196">H196</f>
        <v>0</v>
      </c>
      <c r="I195" s="31">
        <f t="shared" si="31"/>
        <v>0</v>
      </c>
      <c r="J195" s="31">
        <f t="shared" si="31"/>
        <v>0</v>
      </c>
      <c r="K195" s="31">
        <f t="shared" si="31"/>
        <v>0</v>
      </c>
      <c r="L195" s="31">
        <f t="shared" si="31"/>
        <v>0</v>
      </c>
      <c r="M195" s="31">
        <f t="shared" si="31"/>
        <v>0</v>
      </c>
      <c r="N195" s="31">
        <f t="shared" si="31"/>
        <v>0</v>
      </c>
      <c r="O195" s="31">
        <f t="shared" si="31"/>
        <v>0</v>
      </c>
      <c r="P195" s="31">
        <f t="shared" si="31"/>
        <v>0</v>
      </c>
      <c r="Q195" s="31">
        <f t="shared" si="31"/>
        <v>0</v>
      </c>
      <c r="R195" s="31">
        <f t="shared" si="31"/>
        <v>0</v>
      </c>
      <c r="S195" s="31">
        <f t="shared" si="31"/>
        <v>0</v>
      </c>
      <c r="T195" s="31">
        <f t="shared" si="31"/>
        <v>0</v>
      </c>
      <c r="U195" s="31">
        <f t="shared" si="31"/>
        <v>0</v>
      </c>
      <c r="V195" s="31">
        <f t="shared" si="31"/>
        <v>0</v>
      </c>
      <c r="W195" s="31">
        <f t="shared" si="31"/>
        <v>0</v>
      </c>
      <c r="X195" s="66">
        <f t="shared" si="31"/>
        <v>0</v>
      </c>
      <c r="Y195" s="59">
        <f>X195/G189*100</f>
        <v>0</v>
      </c>
    </row>
    <row r="196" spans="1:25" ht="32.25" outlineLevel="6" thickBot="1">
      <c r="A196" s="112" t="s">
        <v>137</v>
      </c>
      <c r="B196" s="19">
        <v>951</v>
      </c>
      <c r="C196" s="9" t="s">
        <v>218</v>
      </c>
      <c r="D196" s="9" t="s">
        <v>268</v>
      </c>
      <c r="E196" s="9" t="s">
        <v>5</v>
      </c>
      <c r="F196" s="9"/>
      <c r="G196" s="143">
        <f>G197</f>
        <v>379.28</v>
      </c>
      <c r="H196" s="32">
        <f t="shared" si="31"/>
        <v>0</v>
      </c>
      <c r="I196" s="32">
        <f t="shared" si="31"/>
        <v>0</v>
      </c>
      <c r="J196" s="32">
        <f t="shared" si="31"/>
        <v>0</v>
      </c>
      <c r="K196" s="32">
        <f t="shared" si="31"/>
        <v>0</v>
      </c>
      <c r="L196" s="32">
        <f t="shared" si="31"/>
        <v>0</v>
      </c>
      <c r="M196" s="32">
        <f t="shared" si="31"/>
        <v>0</v>
      </c>
      <c r="N196" s="32">
        <f t="shared" si="31"/>
        <v>0</v>
      </c>
      <c r="O196" s="32">
        <f t="shared" si="31"/>
        <v>0</v>
      </c>
      <c r="P196" s="32">
        <f t="shared" si="31"/>
        <v>0</v>
      </c>
      <c r="Q196" s="32">
        <f t="shared" si="31"/>
        <v>0</v>
      </c>
      <c r="R196" s="32">
        <f t="shared" si="31"/>
        <v>0</v>
      </c>
      <c r="S196" s="32">
        <f t="shared" si="31"/>
        <v>0</v>
      </c>
      <c r="T196" s="32">
        <f t="shared" si="31"/>
        <v>0</v>
      </c>
      <c r="U196" s="32">
        <f t="shared" si="31"/>
        <v>0</v>
      </c>
      <c r="V196" s="32">
        <f t="shared" si="31"/>
        <v>0</v>
      </c>
      <c r="W196" s="32">
        <f t="shared" si="31"/>
        <v>0</v>
      </c>
      <c r="X196" s="67">
        <f t="shared" si="31"/>
        <v>0</v>
      </c>
      <c r="Y196" s="59">
        <f>X196/G190*100</f>
        <v>0</v>
      </c>
    </row>
    <row r="197" spans="1:25" ht="32.25" outlineLevel="6" thickBot="1">
      <c r="A197" s="112" t="s">
        <v>138</v>
      </c>
      <c r="B197" s="19">
        <v>951</v>
      </c>
      <c r="C197" s="9" t="s">
        <v>218</v>
      </c>
      <c r="D197" s="9" t="s">
        <v>269</v>
      </c>
      <c r="E197" s="9" t="s">
        <v>5</v>
      </c>
      <c r="F197" s="9"/>
      <c r="G197" s="143">
        <f>G198</f>
        <v>379.28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0</v>
      </c>
      <c r="Y197" s="59">
        <f>X197/G191*100</f>
        <v>0</v>
      </c>
    </row>
    <row r="198" spans="1:25" ht="48" outlineLevel="6" thickBot="1">
      <c r="A198" s="114" t="s">
        <v>217</v>
      </c>
      <c r="B198" s="90">
        <v>951</v>
      </c>
      <c r="C198" s="91" t="s">
        <v>218</v>
      </c>
      <c r="D198" s="91" t="s">
        <v>293</v>
      </c>
      <c r="E198" s="91" t="s">
        <v>5</v>
      </c>
      <c r="F198" s="91"/>
      <c r="G198" s="145">
        <f>G199</f>
        <v>379.28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6" thickBot="1">
      <c r="A199" s="5" t="s">
        <v>101</v>
      </c>
      <c r="B199" s="21">
        <v>951</v>
      </c>
      <c r="C199" s="6" t="s">
        <v>218</v>
      </c>
      <c r="D199" s="6" t="s">
        <v>293</v>
      </c>
      <c r="E199" s="6" t="s">
        <v>95</v>
      </c>
      <c r="F199" s="6"/>
      <c r="G199" s="149">
        <f>G200</f>
        <v>379.28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3" thickBot="1">
      <c r="A200" s="88" t="s">
        <v>103</v>
      </c>
      <c r="B200" s="92">
        <v>951</v>
      </c>
      <c r="C200" s="93" t="s">
        <v>218</v>
      </c>
      <c r="D200" s="93" t="s">
        <v>293</v>
      </c>
      <c r="E200" s="93" t="s">
        <v>97</v>
      </c>
      <c r="F200" s="93"/>
      <c r="G200" s="144">
        <v>379.28</v>
      </c>
      <c r="H200" s="31" t="e">
        <f>H207+H210+H235+#REF!</f>
        <v>#REF!</v>
      </c>
      <c r="I200" s="31" t="e">
        <f>I207+I210+I235+#REF!</f>
        <v>#REF!</v>
      </c>
      <c r="J200" s="31" t="e">
        <f>J207+J210+J235+#REF!</f>
        <v>#REF!</v>
      </c>
      <c r="K200" s="31" t="e">
        <f>K207+K210+K235+#REF!</f>
        <v>#REF!</v>
      </c>
      <c r="L200" s="31" t="e">
        <f>L207+L210+L235+#REF!</f>
        <v>#REF!</v>
      </c>
      <c r="M200" s="31" t="e">
        <f>M207+M210+M235+#REF!</f>
        <v>#REF!</v>
      </c>
      <c r="N200" s="31" t="e">
        <f>N207+N210+N235+#REF!</f>
        <v>#REF!</v>
      </c>
      <c r="O200" s="31" t="e">
        <f>O207+O210+O235+#REF!</f>
        <v>#REF!</v>
      </c>
      <c r="P200" s="31" t="e">
        <f>P207+P210+P235+#REF!</f>
        <v>#REF!</v>
      </c>
      <c r="Q200" s="31" t="e">
        <f>Q207+Q210+Q235+#REF!</f>
        <v>#REF!</v>
      </c>
      <c r="R200" s="31" t="e">
        <f>R207+R210+R235+#REF!</f>
        <v>#REF!</v>
      </c>
      <c r="S200" s="31" t="e">
        <f>S207+S210+S235+#REF!</f>
        <v>#REF!</v>
      </c>
      <c r="T200" s="31" t="e">
        <f>T207+T210+T235+#REF!</f>
        <v>#REF!</v>
      </c>
      <c r="U200" s="31" t="e">
        <f>U207+U210+U235+#REF!</f>
        <v>#REF!</v>
      </c>
      <c r="V200" s="31" t="e">
        <f>V207+V210+V235+#REF!</f>
        <v>#REF!</v>
      </c>
      <c r="W200" s="31" t="e">
        <f>W207+W210+W235+#REF!</f>
        <v>#REF!</v>
      </c>
      <c r="X200" s="66" t="e">
        <f>X207+X210+X235+#REF!</f>
        <v>#REF!</v>
      </c>
      <c r="Y200" s="59" t="e">
        <f>X200/G194*100</f>
        <v>#REF!</v>
      </c>
    </row>
    <row r="201" spans="1:25" ht="16.5" outlineLevel="3" thickBot="1">
      <c r="A201" s="112" t="s">
        <v>156</v>
      </c>
      <c r="B201" s="19">
        <v>951</v>
      </c>
      <c r="C201" s="9" t="s">
        <v>55</v>
      </c>
      <c r="D201" s="9" t="s">
        <v>267</v>
      </c>
      <c r="E201" s="9" t="s">
        <v>5</v>
      </c>
      <c r="F201" s="9"/>
      <c r="G201" s="10">
        <f>G202+G217</f>
        <v>36876.8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8" t="s">
        <v>233</v>
      </c>
      <c r="B202" s="19">
        <v>951</v>
      </c>
      <c r="C202" s="11" t="s">
        <v>55</v>
      </c>
      <c r="D202" s="11" t="s">
        <v>294</v>
      </c>
      <c r="E202" s="11" t="s">
        <v>5</v>
      </c>
      <c r="F202" s="11"/>
      <c r="G202" s="12">
        <f>G203+G211+G206+G209+G214</f>
        <v>28871.600000000002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63.75" outlineLevel="3" thickBot="1">
      <c r="A203" s="94" t="s">
        <v>157</v>
      </c>
      <c r="B203" s="90">
        <v>951</v>
      </c>
      <c r="C203" s="91" t="s">
        <v>55</v>
      </c>
      <c r="D203" s="91" t="s">
        <v>295</v>
      </c>
      <c r="E203" s="91" t="s">
        <v>5</v>
      </c>
      <c r="F203" s="91"/>
      <c r="G203" s="16">
        <f>G204</f>
        <v>0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5" t="s">
        <v>101</v>
      </c>
      <c r="B204" s="21">
        <v>951</v>
      </c>
      <c r="C204" s="6" t="s">
        <v>55</v>
      </c>
      <c r="D204" s="6" t="s">
        <v>295</v>
      </c>
      <c r="E204" s="6" t="s">
        <v>95</v>
      </c>
      <c r="F204" s="6"/>
      <c r="G204" s="7">
        <f>G205</f>
        <v>0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2.25" outlineLevel="3" thickBot="1">
      <c r="A205" s="88" t="s">
        <v>103</v>
      </c>
      <c r="B205" s="92">
        <v>951</v>
      </c>
      <c r="C205" s="93" t="s">
        <v>55</v>
      </c>
      <c r="D205" s="93" t="s">
        <v>295</v>
      </c>
      <c r="E205" s="93" t="s">
        <v>97</v>
      </c>
      <c r="F205" s="93"/>
      <c r="G205" s="98">
        <v>0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63.75" outlineLevel="3" thickBot="1">
      <c r="A206" s="94" t="s">
        <v>224</v>
      </c>
      <c r="B206" s="90">
        <v>951</v>
      </c>
      <c r="C206" s="91" t="s">
        <v>55</v>
      </c>
      <c r="D206" s="91" t="s">
        <v>296</v>
      </c>
      <c r="E206" s="91" t="s">
        <v>5</v>
      </c>
      <c r="F206" s="91"/>
      <c r="G206" s="145">
        <f>G207</f>
        <v>8519.6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18.75" customHeight="1" outlineLevel="4" thickBot="1">
      <c r="A207" s="5" t="s">
        <v>101</v>
      </c>
      <c r="B207" s="21">
        <v>951</v>
      </c>
      <c r="C207" s="6" t="s">
        <v>55</v>
      </c>
      <c r="D207" s="6" t="s">
        <v>296</v>
      </c>
      <c r="E207" s="6" t="s">
        <v>95</v>
      </c>
      <c r="F207" s="6"/>
      <c r="G207" s="149">
        <f>G208</f>
        <v>8519.6</v>
      </c>
      <c r="H207" s="32">
        <f aca="true" t="shared" si="32" ref="H207:X207">H208</f>
        <v>0</v>
      </c>
      <c r="I207" s="32">
        <f t="shared" si="32"/>
        <v>0</v>
      </c>
      <c r="J207" s="32">
        <f t="shared" si="32"/>
        <v>0</v>
      </c>
      <c r="K207" s="32">
        <f t="shared" si="32"/>
        <v>0</v>
      </c>
      <c r="L207" s="32">
        <f t="shared" si="32"/>
        <v>0</v>
      </c>
      <c r="M207" s="32">
        <f t="shared" si="32"/>
        <v>0</v>
      </c>
      <c r="N207" s="32">
        <f t="shared" si="32"/>
        <v>0</v>
      </c>
      <c r="O207" s="32">
        <f t="shared" si="32"/>
        <v>0</v>
      </c>
      <c r="P207" s="32">
        <f t="shared" si="32"/>
        <v>0</v>
      </c>
      <c r="Q207" s="32">
        <f t="shared" si="32"/>
        <v>0</v>
      </c>
      <c r="R207" s="32">
        <f t="shared" si="32"/>
        <v>0</v>
      </c>
      <c r="S207" s="32">
        <f t="shared" si="32"/>
        <v>0</v>
      </c>
      <c r="T207" s="32">
        <f t="shared" si="32"/>
        <v>0</v>
      </c>
      <c r="U207" s="32">
        <f t="shared" si="32"/>
        <v>0</v>
      </c>
      <c r="V207" s="32">
        <f t="shared" si="32"/>
        <v>0</v>
      </c>
      <c r="W207" s="32">
        <f t="shared" si="32"/>
        <v>0</v>
      </c>
      <c r="X207" s="67">
        <f t="shared" si="32"/>
        <v>2675.999</v>
      </c>
      <c r="Y207" s="59">
        <f>X207/G201*100</f>
        <v>7.25659222058313</v>
      </c>
    </row>
    <row r="208" spans="1:25" ht="32.25" outlineLevel="5" thickBot="1">
      <c r="A208" s="88" t="s">
        <v>103</v>
      </c>
      <c r="B208" s="92">
        <v>951</v>
      </c>
      <c r="C208" s="93" t="s">
        <v>55</v>
      </c>
      <c r="D208" s="93" t="s">
        <v>296</v>
      </c>
      <c r="E208" s="93" t="s">
        <v>97</v>
      </c>
      <c r="F208" s="93"/>
      <c r="G208" s="98">
        <v>8519.6</v>
      </c>
      <c r="H208" s="2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44"/>
      <c r="X208" s="65">
        <v>2675.999</v>
      </c>
      <c r="Y208" s="59">
        <f>X208/G202*100</f>
        <v>9.268620374347108</v>
      </c>
    </row>
    <row r="209" spans="1:25" ht="63.75" outlineLevel="5" thickBot="1">
      <c r="A209" s="94" t="s">
        <v>225</v>
      </c>
      <c r="B209" s="90">
        <v>951</v>
      </c>
      <c r="C209" s="91" t="s">
        <v>55</v>
      </c>
      <c r="D209" s="91" t="s">
        <v>297</v>
      </c>
      <c r="E209" s="91" t="s">
        <v>5</v>
      </c>
      <c r="F209" s="91"/>
      <c r="G209" s="145">
        <f>G210</f>
        <v>8700</v>
      </c>
      <c r="H209" s="55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75"/>
      <c r="Y209" s="59"/>
    </row>
    <row r="210" spans="1:25" ht="32.25" customHeight="1" outlineLevel="6" thickBot="1">
      <c r="A210" s="88" t="s">
        <v>120</v>
      </c>
      <c r="B210" s="92">
        <v>951</v>
      </c>
      <c r="C210" s="93" t="s">
        <v>55</v>
      </c>
      <c r="D210" s="93" t="s">
        <v>297</v>
      </c>
      <c r="E210" s="93" t="s">
        <v>119</v>
      </c>
      <c r="F210" s="93"/>
      <c r="G210" s="144">
        <v>8700</v>
      </c>
      <c r="H210" s="32">
        <f aca="true" t="shared" si="33" ref="H210:X210">H211</f>
        <v>0</v>
      </c>
      <c r="I210" s="32">
        <f t="shared" si="33"/>
        <v>0</v>
      </c>
      <c r="J210" s="32">
        <f t="shared" si="33"/>
        <v>0</v>
      </c>
      <c r="K210" s="32">
        <f t="shared" si="33"/>
        <v>0</v>
      </c>
      <c r="L210" s="32">
        <f t="shared" si="33"/>
        <v>0</v>
      </c>
      <c r="M210" s="32">
        <f t="shared" si="33"/>
        <v>0</v>
      </c>
      <c r="N210" s="32">
        <f t="shared" si="33"/>
        <v>0</v>
      </c>
      <c r="O210" s="32">
        <f t="shared" si="33"/>
        <v>0</v>
      </c>
      <c r="P210" s="32">
        <f t="shared" si="33"/>
        <v>0</v>
      </c>
      <c r="Q210" s="32">
        <f t="shared" si="33"/>
        <v>0</v>
      </c>
      <c r="R210" s="32">
        <f t="shared" si="33"/>
        <v>0</v>
      </c>
      <c r="S210" s="32">
        <f t="shared" si="33"/>
        <v>0</v>
      </c>
      <c r="T210" s="32">
        <f t="shared" si="33"/>
        <v>0</v>
      </c>
      <c r="U210" s="32">
        <f t="shared" si="33"/>
        <v>0</v>
      </c>
      <c r="V210" s="32">
        <f t="shared" si="33"/>
        <v>0</v>
      </c>
      <c r="W210" s="32">
        <f t="shared" si="33"/>
        <v>0</v>
      </c>
      <c r="X210" s="67">
        <f t="shared" si="33"/>
        <v>110.26701</v>
      </c>
      <c r="Y210" s="59" t="e">
        <f>X210/G204*100</f>
        <v>#DIV/0!</v>
      </c>
    </row>
    <row r="211" spans="1:25" ht="32.25" outlineLevel="4" thickBot="1">
      <c r="A211" s="148" t="s">
        <v>212</v>
      </c>
      <c r="B211" s="90">
        <v>951</v>
      </c>
      <c r="C211" s="91" t="s">
        <v>55</v>
      </c>
      <c r="D211" s="91" t="s">
        <v>298</v>
      </c>
      <c r="E211" s="91" t="s">
        <v>5</v>
      </c>
      <c r="F211" s="91"/>
      <c r="G211" s="145">
        <f>G212</f>
        <v>9321.6</v>
      </c>
      <c r="H211" s="34">
        <f aca="true" t="shared" si="34" ref="H211:X211">H233</f>
        <v>0</v>
      </c>
      <c r="I211" s="34">
        <f t="shared" si="34"/>
        <v>0</v>
      </c>
      <c r="J211" s="34">
        <f t="shared" si="34"/>
        <v>0</v>
      </c>
      <c r="K211" s="34">
        <f t="shared" si="34"/>
        <v>0</v>
      </c>
      <c r="L211" s="34">
        <f t="shared" si="34"/>
        <v>0</v>
      </c>
      <c r="M211" s="34">
        <f t="shared" si="34"/>
        <v>0</v>
      </c>
      <c r="N211" s="34">
        <f t="shared" si="34"/>
        <v>0</v>
      </c>
      <c r="O211" s="34">
        <f t="shared" si="34"/>
        <v>0</v>
      </c>
      <c r="P211" s="34">
        <f t="shared" si="34"/>
        <v>0</v>
      </c>
      <c r="Q211" s="34">
        <f t="shared" si="34"/>
        <v>0</v>
      </c>
      <c r="R211" s="34">
        <f t="shared" si="34"/>
        <v>0</v>
      </c>
      <c r="S211" s="34">
        <f t="shared" si="34"/>
        <v>0</v>
      </c>
      <c r="T211" s="34">
        <f t="shared" si="34"/>
        <v>0</v>
      </c>
      <c r="U211" s="34">
        <f t="shared" si="34"/>
        <v>0</v>
      </c>
      <c r="V211" s="34">
        <f t="shared" si="34"/>
        <v>0</v>
      </c>
      <c r="W211" s="34">
        <f t="shared" si="34"/>
        <v>0</v>
      </c>
      <c r="X211" s="68">
        <f t="shared" si="34"/>
        <v>110.26701</v>
      </c>
      <c r="Y211" s="59" t="e">
        <f>X211/G205*100</f>
        <v>#DIV/0!</v>
      </c>
    </row>
    <row r="212" spans="1:25" ht="32.25" outlineLevel="4" thickBot="1">
      <c r="A212" s="5" t="s">
        <v>101</v>
      </c>
      <c r="B212" s="21">
        <v>951</v>
      </c>
      <c r="C212" s="6" t="s">
        <v>55</v>
      </c>
      <c r="D212" s="6" t="s">
        <v>298</v>
      </c>
      <c r="E212" s="6" t="s">
        <v>95</v>
      </c>
      <c r="F212" s="6"/>
      <c r="G212" s="149">
        <f>G213</f>
        <v>9321.6</v>
      </c>
      <c r="H212" s="55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82"/>
      <c r="Y212" s="59"/>
    </row>
    <row r="213" spans="1:25" ht="32.25" outlineLevel="4" thickBot="1">
      <c r="A213" s="88" t="s">
        <v>103</v>
      </c>
      <c r="B213" s="92">
        <v>951</v>
      </c>
      <c r="C213" s="93" t="s">
        <v>55</v>
      </c>
      <c r="D213" s="93" t="s">
        <v>298</v>
      </c>
      <c r="E213" s="93" t="s">
        <v>97</v>
      </c>
      <c r="F213" s="93"/>
      <c r="G213" s="144">
        <v>9321.6</v>
      </c>
      <c r="H213" s="55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82"/>
      <c r="Y213" s="59"/>
    </row>
    <row r="214" spans="1:25" ht="79.5" outlineLevel="4" thickBot="1">
      <c r="A214" s="148" t="s">
        <v>406</v>
      </c>
      <c r="B214" s="90">
        <v>951</v>
      </c>
      <c r="C214" s="91" t="s">
        <v>55</v>
      </c>
      <c r="D214" s="91" t="s">
        <v>407</v>
      </c>
      <c r="E214" s="91" t="s">
        <v>5</v>
      </c>
      <c r="F214" s="91"/>
      <c r="G214" s="145">
        <f>G215</f>
        <v>2330.4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32.25" outlineLevel="4" thickBot="1">
      <c r="A215" s="5" t="s">
        <v>101</v>
      </c>
      <c r="B215" s="21">
        <v>951</v>
      </c>
      <c r="C215" s="6" t="s">
        <v>55</v>
      </c>
      <c r="D215" s="6" t="s">
        <v>407</v>
      </c>
      <c r="E215" s="6" t="s">
        <v>95</v>
      </c>
      <c r="F215" s="6"/>
      <c r="G215" s="149">
        <f>G216</f>
        <v>2330.4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32.25" outlineLevel="4" thickBot="1">
      <c r="A216" s="88" t="s">
        <v>103</v>
      </c>
      <c r="B216" s="92">
        <v>951</v>
      </c>
      <c r="C216" s="93" t="s">
        <v>55</v>
      </c>
      <c r="D216" s="165" t="s">
        <v>407</v>
      </c>
      <c r="E216" s="93" t="s">
        <v>97</v>
      </c>
      <c r="F216" s="93"/>
      <c r="G216" s="144">
        <v>2330.4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48" outlineLevel="4" thickBot="1">
      <c r="A217" s="8" t="s">
        <v>384</v>
      </c>
      <c r="B217" s="19">
        <v>951</v>
      </c>
      <c r="C217" s="9" t="s">
        <v>55</v>
      </c>
      <c r="D217" s="9" t="s">
        <v>299</v>
      </c>
      <c r="E217" s="9" t="s">
        <v>5</v>
      </c>
      <c r="F217" s="9"/>
      <c r="G217" s="143">
        <f>G218+G221+G224</f>
        <v>8005.2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48" outlineLevel="4" thickBot="1">
      <c r="A218" s="94" t="s">
        <v>161</v>
      </c>
      <c r="B218" s="90">
        <v>951</v>
      </c>
      <c r="C218" s="91" t="s">
        <v>55</v>
      </c>
      <c r="D218" s="91" t="s">
        <v>303</v>
      </c>
      <c r="E218" s="91" t="s">
        <v>5</v>
      </c>
      <c r="F218" s="91"/>
      <c r="G218" s="145">
        <f>G219</f>
        <v>0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5" t="s">
        <v>101</v>
      </c>
      <c r="B219" s="21">
        <v>951</v>
      </c>
      <c r="C219" s="6" t="s">
        <v>55</v>
      </c>
      <c r="D219" s="6" t="s">
        <v>303</v>
      </c>
      <c r="E219" s="6" t="s">
        <v>95</v>
      </c>
      <c r="F219" s="6"/>
      <c r="G219" s="149">
        <f>G220</f>
        <v>0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32.25" outlineLevel="4" thickBot="1">
      <c r="A220" s="88" t="s">
        <v>103</v>
      </c>
      <c r="B220" s="92">
        <v>951</v>
      </c>
      <c r="C220" s="93" t="s">
        <v>55</v>
      </c>
      <c r="D220" s="93" t="s">
        <v>303</v>
      </c>
      <c r="E220" s="93" t="s">
        <v>97</v>
      </c>
      <c r="F220" s="93"/>
      <c r="G220" s="144">
        <v>0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111" outlineLevel="4" thickBot="1">
      <c r="A221" s="94" t="s">
        <v>402</v>
      </c>
      <c r="B221" s="90">
        <v>951</v>
      </c>
      <c r="C221" s="90" t="s">
        <v>55</v>
      </c>
      <c r="D221" s="91" t="s">
        <v>404</v>
      </c>
      <c r="E221" s="91" t="s">
        <v>5</v>
      </c>
      <c r="F221" s="91"/>
      <c r="G221" s="145">
        <f>G222</f>
        <v>6471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5" t="s">
        <v>101</v>
      </c>
      <c r="B222" s="21">
        <v>951</v>
      </c>
      <c r="C222" s="21" t="s">
        <v>55</v>
      </c>
      <c r="D222" s="6" t="s">
        <v>404</v>
      </c>
      <c r="E222" s="6" t="s">
        <v>95</v>
      </c>
      <c r="F222" s="6"/>
      <c r="G222" s="149">
        <f>G223</f>
        <v>6471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32.25" outlineLevel="4" thickBot="1">
      <c r="A223" s="88" t="s">
        <v>103</v>
      </c>
      <c r="B223" s="92">
        <v>951</v>
      </c>
      <c r="C223" s="92" t="s">
        <v>55</v>
      </c>
      <c r="D223" s="93" t="s">
        <v>404</v>
      </c>
      <c r="E223" s="93" t="s">
        <v>97</v>
      </c>
      <c r="F223" s="93"/>
      <c r="G223" s="144">
        <v>6471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111" outlineLevel="4" thickBot="1">
      <c r="A224" s="94" t="s">
        <v>403</v>
      </c>
      <c r="B224" s="90">
        <v>951</v>
      </c>
      <c r="C224" s="90" t="s">
        <v>55</v>
      </c>
      <c r="D224" s="91" t="s">
        <v>405</v>
      </c>
      <c r="E224" s="91" t="s">
        <v>5</v>
      </c>
      <c r="F224" s="91"/>
      <c r="G224" s="145">
        <f>G225</f>
        <v>1534.2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5" t="s">
        <v>101</v>
      </c>
      <c r="B225" s="21">
        <v>951</v>
      </c>
      <c r="C225" s="21" t="s">
        <v>55</v>
      </c>
      <c r="D225" s="6" t="s">
        <v>405</v>
      </c>
      <c r="E225" s="6" t="s">
        <v>95</v>
      </c>
      <c r="F225" s="6"/>
      <c r="G225" s="149">
        <f>G226</f>
        <v>1534.2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32.25" outlineLevel="4" thickBot="1">
      <c r="A226" s="88" t="s">
        <v>103</v>
      </c>
      <c r="B226" s="92">
        <v>951</v>
      </c>
      <c r="C226" s="92" t="s">
        <v>55</v>
      </c>
      <c r="D226" s="93" t="s">
        <v>405</v>
      </c>
      <c r="E226" s="93" t="s">
        <v>97</v>
      </c>
      <c r="F226" s="93"/>
      <c r="G226" s="144">
        <v>1534.2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16.5" outlineLevel="4" thickBot="1">
      <c r="A227" s="8" t="s">
        <v>32</v>
      </c>
      <c r="B227" s="19">
        <v>951</v>
      </c>
      <c r="C227" s="9" t="s">
        <v>11</v>
      </c>
      <c r="D227" s="9" t="s">
        <v>267</v>
      </c>
      <c r="E227" s="9" t="s">
        <v>5</v>
      </c>
      <c r="F227" s="9"/>
      <c r="G227" s="143">
        <f>G228+G233</f>
        <v>331.284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112" t="s">
        <v>137</v>
      </c>
      <c r="B228" s="19">
        <v>951</v>
      </c>
      <c r="C228" s="9" t="s">
        <v>11</v>
      </c>
      <c r="D228" s="9" t="s">
        <v>268</v>
      </c>
      <c r="E228" s="9" t="s">
        <v>5</v>
      </c>
      <c r="F228" s="9"/>
      <c r="G228" s="143">
        <f>G229</f>
        <v>200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32.25" outlineLevel="4" thickBot="1">
      <c r="A229" s="112" t="s">
        <v>138</v>
      </c>
      <c r="B229" s="19">
        <v>951</v>
      </c>
      <c r="C229" s="9" t="s">
        <v>11</v>
      </c>
      <c r="D229" s="9" t="s">
        <v>268</v>
      </c>
      <c r="E229" s="9" t="s">
        <v>5</v>
      </c>
      <c r="F229" s="9"/>
      <c r="G229" s="143">
        <f>G230</f>
        <v>200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48" outlineLevel="4" thickBot="1">
      <c r="A230" s="114" t="s">
        <v>158</v>
      </c>
      <c r="B230" s="90">
        <v>951</v>
      </c>
      <c r="C230" s="107" t="s">
        <v>11</v>
      </c>
      <c r="D230" s="107" t="s">
        <v>300</v>
      </c>
      <c r="E230" s="107" t="s">
        <v>5</v>
      </c>
      <c r="F230" s="107"/>
      <c r="G230" s="151">
        <f>G231</f>
        <v>200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5" t="s">
        <v>101</v>
      </c>
      <c r="B231" s="21">
        <v>951</v>
      </c>
      <c r="C231" s="6" t="s">
        <v>11</v>
      </c>
      <c r="D231" s="6" t="s">
        <v>300</v>
      </c>
      <c r="E231" s="6" t="s">
        <v>95</v>
      </c>
      <c r="F231" s="6"/>
      <c r="G231" s="149">
        <f>G232</f>
        <v>200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32.25" outlineLevel="4" thickBot="1">
      <c r="A232" s="88" t="s">
        <v>103</v>
      </c>
      <c r="B232" s="92">
        <v>951</v>
      </c>
      <c r="C232" s="93" t="s">
        <v>11</v>
      </c>
      <c r="D232" s="93" t="s">
        <v>300</v>
      </c>
      <c r="E232" s="93" t="s">
        <v>97</v>
      </c>
      <c r="F232" s="93"/>
      <c r="G232" s="144">
        <v>200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16.5" outlineLevel="5" thickBot="1">
      <c r="A233" s="13" t="s">
        <v>148</v>
      </c>
      <c r="B233" s="19">
        <v>951</v>
      </c>
      <c r="C233" s="9" t="s">
        <v>11</v>
      </c>
      <c r="D233" s="9" t="s">
        <v>267</v>
      </c>
      <c r="E233" s="9" t="s">
        <v>5</v>
      </c>
      <c r="F233" s="9"/>
      <c r="G233" s="143">
        <f>G234+G242</f>
        <v>131.284</v>
      </c>
      <c r="H233" s="26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44"/>
      <c r="X233" s="65">
        <v>110.26701</v>
      </c>
      <c r="Y233" s="59">
        <f>X233/G227*100</f>
        <v>33.28473756655921</v>
      </c>
    </row>
    <row r="234" spans="1:25" ht="32.25" outlineLevel="5" thickBot="1">
      <c r="A234" s="94" t="s">
        <v>235</v>
      </c>
      <c r="B234" s="90">
        <v>951</v>
      </c>
      <c r="C234" s="91" t="s">
        <v>11</v>
      </c>
      <c r="D234" s="91" t="s">
        <v>301</v>
      </c>
      <c r="E234" s="91" t="s">
        <v>5</v>
      </c>
      <c r="F234" s="91"/>
      <c r="G234" s="145">
        <f>G235+G238+G240</f>
        <v>131.284</v>
      </c>
      <c r="H234" s="2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44"/>
      <c r="X234" s="65"/>
      <c r="Y234" s="59"/>
    </row>
    <row r="235" spans="1:25" ht="48" outlineLevel="5" thickBot="1">
      <c r="A235" s="5" t="s">
        <v>159</v>
      </c>
      <c r="B235" s="21">
        <v>951</v>
      </c>
      <c r="C235" s="6" t="s">
        <v>11</v>
      </c>
      <c r="D235" s="6" t="s">
        <v>302</v>
      </c>
      <c r="E235" s="6" t="s">
        <v>5</v>
      </c>
      <c r="F235" s="6"/>
      <c r="G235" s="149">
        <f>G236</f>
        <v>50</v>
      </c>
      <c r="H235" s="31">
        <f aca="true" t="shared" si="35" ref="H235:X235">H236</f>
        <v>0</v>
      </c>
      <c r="I235" s="31">
        <f t="shared" si="35"/>
        <v>0</v>
      </c>
      <c r="J235" s="31">
        <f t="shared" si="35"/>
        <v>0</v>
      </c>
      <c r="K235" s="31">
        <f t="shared" si="35"/>
        <v>0</v>
      </c>
      <c r="L235" s="31">
        <f t="shared" si="35"/>
        <v>0</v>
      </c>
      <c r="M235" s="31">
        <f t="shared" si="35"/>
        <v>0</v>
      </c>
      <c r="N235" s="31">
        <f t="shared" si="35"/>
        <v>0</v>
      </c>
      <c r="O235" s="31">
        <f t="shared" si="35"/>
        <v>0</v>
      </c>
      <c r="P235" s="31">
        <f t="shared" si="35"/>
        <v>0</v>
      </c>
      <c r="Q235" s="31">
        <f t="shared" si="35"/>
        <v>0</v>
      </c>
      <c r="R235" s="31">
        <f t="shared" si="35"/>
        <v>0</v>
      </c>
      <c r="S235" s="31">
        <f t="shared" si="35"/>
        <v>0</v>
      </c>
      <c r="T235" s="31">
        <f t="shared" si="35"/>
        <v>0</v>
      </c>
      <c r="U235" s="31">
        <f t="shared" si="35"/>
        <v>0</v>
      </c>
      <c r="V235" s="31">
        <f t="shared" si="35"/>
        <v>0</v>
      </c>
      <c r="W235" s="31">
        <f t="shared" si="35"/>
        <v>0</v>
      </c>
      <c r="X235" s="66">
        <f t="shared" si="35"/>
        <v>2639.87191</v>
      </c>
      <c r="Y235" s="59">
        <f>X235/G229*100</f>
        <v>1319.935955</v>
      </c>
    </row>
    <row r="236" spans="1:25" ht="32.25" outlineLevel="5" thickBot="1">
      <c r="A236" s="88" t="s">
        <v>101</v>
      </c>
      <c r="B236" s="92">
        <v>951</v>
      </c>
      <c r="C236" s="93" t="s">
        <v>11</v>
      </c>
      <c r="D236" s="93" t="s">
        <v>302</v>
      </c>
      <c r="E236" s="93" t="s">
        <v>95</v>
      </c>
      <c r="F236" s="93"/>
      <c r="G236" s="144">
        <f>G237</f>
        <v>50</v>
      </c>
      <c r="H236" s="2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44"/>
      <c r="X236" s="65">
        <v>2639.87191</v>
      </c>
      <c r="Y236" s="59">
        <f>X236/G230*100</f>
        <v>1319.935955</v>
      </c>
    </row>
    <row r="237" spans="1:25" ht="32.25" outlineLevel="5" thickBot="1">
      <c r="A237" s="88" t="s">
        <v>103</v>
      </c>
      <c r="B237" s="92">
        <v>951</v>
      </c>
      <c r="C237" s="93" t="s">
        <v>11</v>
      </c>
      <c r="D237" s="93" t="s">
        <v>302</v>
      </c>
      <c r="E237" s="93" t="s">
        <v>97</v>
      </c>
      <c r="F237" s="93"/>
      <c r="G237" s="144">
        <v>50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32.25" outlineLevel="5" thickBot="1">
      <c r="A238" s="5" t="s">
        <v>160</v>
      </c>
      <c r="B238" s="21">
        <v>951</v>
      </c>
      <c r="C238" s="6" t="s">
        <v>11</v>
      </c>
      <c r="D238" s="6" t="s">
        <v>409</v>
      </c>
      <c r="E238" s="6" t="s">
        <v>5</v>
      </c>
      <c r="F238" s="6"/>
      <c r="G238" s="149">
        <f>G239</f>
        <v>50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111" outlineLevel="5" thickBot="1">
      <c r="A239" s="159" t="s">
        <v>408</v>
      </c>
      <c r="B239" s="92">
        <v>951</v>
      </c>
      <c r="C239" s="93" t="s">
        <v>11</v>
      </c>
      <c r="D239" s="165" t="s">
        <v>409</v>
      </c>
      <c r="E239" s="165" t="s">
        <v>391</v>
      </c>
      <c r="F239" s="165"/>
      <c r="G239" s="166">
        <v>50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5" thickBot="1">
      <c r="A240" s="5" t="s">
        <v>410</v>
      </c>
      <c r="B240" s="21">
        <v>951</v>
      </c>
      <c r="C240" s="6" t="s">
        <v>11</v>
      </c>
      <c r="D240" s="6" t="s">
        <v>411</v>
      </c>
      <c r="E240" s="6" t="s">
        <v>5</v>
      </c>
      <c r="F240" s="6"/>
      <c r="G240" s="149">
        <f>G241</f>
        <v>31.284</v>
      </c>
      <c r="H240" s="55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75"/>
      <c r="Y240" s="59"/>
    </row>
    <row r="241" spans="1:25" ht="111" outlineLevel="5" thickBot="1">
      <c r="A241" s="159" t="s">
        <v>408</v>
      </c>
      <c r="B241" s="92">
        <v>951</v>
      </c>
      <c r="C241" s="93" t="s">
        <v>11</v>
      </c>
      <c r="D241" s="165" t="s">
        <v>411</v>
      </c>
      <c r="E241" s="165" t="s">
        <v>391</v>
      </c>
      <c r="F241" s="165"/>
      <c r="G241" s="166">
        <v>31.284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94" t="s">
        <v>234</v>
      </c>
      <c r="B242" s="90">
        <v>951</v>
      </c>
      <c r="C242" s="91" t="s">
        <v>11</v>
      </c>
      <c r="D242" s="91" t="s">
        <v>299</v>
      </c>
      <c r="E242" s="91" t="s">
        <v>5</v>
      </c>
      <c r="F242" s="91"/>
      <c r="G242" s="16">
        <f>G243</f>
        <v>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48" outlineLevel="5" thickBot="1">
      <c r="A243" s="5" t="s">
        <v>161</v>
      </c>
      <c r="B243" s="21">
        <v>951</v>
      </c>
      <c r="C243" s="6" t="s">
        <v>11</v>
      </c>
      <c r="D243" s="6" t="s">
        <v>303</v>
      </c>
      <c r="E243" s="6" t="s">
        <v>5</v>
      </c>
      <c r="F243" s="6"/>
      <c r="G243" s="7">
        <f>G244</f>
        <v>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32.25" outlineLevel="5" thickBot="1">
      <c r="A244" s="88" t="s">
        <v>101</v>
      </c>
      <c r="B244" s="92">
        <v>951</v>
      </c>
      <c r="C244" s="93" t="s">
        <v>11</v>
      </c>
      <c r="D244" s="93" t="s">
        <v>303</v>
      </c>
      <c r="E244" s="93" t="s">
        <v>95</v>
      </c>
      <c r="F244" s="93"/>
      <c r="G244" s="98">
        <f>G245</f>
        <v>0</v>
      </c>
      <c r="H244" s="55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75"/>
      <c r="Y244" s="59"/>
    </row>
    <row r="245" spans="1:25" ht="32.25" outlineLevel="6" thickBot="1">
      <c r="A245" s="88" t="s">
        <v>103</v>
      </c>
      <c r="B245" s="92">
        <v>951</v>
      </c>
      <c r="C245" s="93" t="s">
        <v>11</v>
      </c>
      <c r="D245" s="93" t="s">
        <v>303</v>
      </c>
      <c r="E245" s="93" t="s">
        <v>97</v>
      </c>
      <c r="F245" s="93"/>
      <c r="G245" s="98">
        <v>0</v>
      </c>
      <c r="H245" s="29" t="e">
        <f>#REF!+H246</f>
        <v>#REF!</v>
      </c>
      <c r="I245" s="29" t="e">
        <f>#REF!+I246</f>
        <v>#REF!</v>
      </c>
      <c r="J245" s="29" t="e">
        <f>#REF!+J246</f>
        <v>#REF!</v>
      </c>
      <c r="K245" s="29" t="e">
        <f>#REF!+K246</f>
        <v>#REF!</v>
      </c>
      <c r="L245" s="29" t="e">
        <f>#REF!+L246</f>
        <v>#REF!</v>
      </c>
      <c r="M245" s="29" t="e">
        <f>#REF!+M246</f>
        <v>#REF!</v>
      </c>
      <c r="N245" s="29" t="e">
        <f>#REF!+N246</f>
        <v>#REF!</v>
      </c>
      <c r="O245" s="29" t="e">
        <f>#REF!+O246</f>
        <v>#REF!</v>
      </c>
      <c r="P245" s="29" t="e">
        <f>#REF!+P246</f>
        <v>#REF!</v>
      </c>
      <c r="Q245" s="29" t="e">
        <f>#REF!+Q246</f>
        <v>#REF!</v>
      </c>
      <c r="R245" s="29" t="e">
        <f>#REF!+R246</f>
        <v>#REF!</v>
      </c>
      <c r="S245" s="29" t="e">
        <f>#REF!+S246</f>
        <v>#REF!</v>
      </c>
      <c r="T245" s="29" t="e">
        <f>#REF!+T246</f>
        <v>#REF!</v>
      </c>
      <c r="U245" s="29" t="e">
        <f>#REF!+U246</f>
        <v>#REF!</v>
      </c>
      <c r="V245" s="29" t="e">
        <f>#REF!+V246</f>
        <v>#REF!</v>
      </c>
      <c r="W245" s="29" t="e">
        <f>#REF!+W246</f>
        <v>#REF!</v>
      </c>
      <c r="X245" s="73" t="e">
        <f>#REF!+X246</f>
        <v>#REF!</v>
      </c>
      <c r="Y245" s="59" t="e">
        <f>X245/G237*100</f>
        <v>#REF!</v>
      </c>
    </row>
    <row r="246" spans="1:25" ht="16.5" outlineLevel="3" thickBot="1">
      <c r="A246" s="108" t="s">
        <v>56</v>
      </c>
      <c r="B246" s="18">
        <v>951</v>
      </c>
      <c r="C246" s="39" t="s">
        <v>48</v>
      </c>
      <c r="D246" s="39" t="s">
        <v>267</v>
      </c>
      <c r="E246" s="39" t="s">
        <v>5</v>
      </c>
      <c r="F246" s="39"/>
      <c r="G246" s="158">
        <f>G275+G247+G253</f>
        <v>21821.59785</v>
      </c>
      <c r="H246" s="31">
        <f aca="true" t="shared" si="36" ref="H246:X246">H248+H294</f>
        <v>0</v>
      </c>
      <c r="I246" s="31">
        <f t="shared" si="36"/>
        <v>0</v>
      </c>
      <c r="J246" s="31">
        <f t="shared" si="36"/>
        <v>0</v>
      </c>
      <c r="K246" s="31">
        <f t="shared" si="36"/>
        <v>0</v>
      </c>
      <c r="L246" s="31">
        <f t="shared" si="36"/>
        <v>0</v>
      </c>
      <c r="M246" s="31">
        <f t="shared" si="36"/>
        <v>0</v>
      </c>
      <c r="N246" s="31">
        <f t="shared" si="36"/>
        <v>0</v>
      </c>
      <c r="O246" s="31">
        <f t="shared" si="36"/>
        <v>0</v>
      </c>
      <c r="P246" s="31">
        <f t="shared" si="36"/>
        <v>0</v>
      </c>
      <c r="Q246" s="31">
        <f t="shared" si="36"/>
        <v>0</v>
      </c>
      <c r="R246" s="31">
        <f t="shared" si="36"/>
        <v>0</v>
      </c>
      <c r="S246" s="31">
        <f t="shared" si="36"/>
        <v>0</v>
      </c>
      <c r="T246" s="31">
        <f t="shared" si="36"/>
        <v>0</v>
      </c>
      <c r="U246" s="31">
        <f t="shared" si="36"/>
        <v>0</v>
      </c>
      <c r="V246" s="31">
        <f t="shared" si="36"/>
        <v>0</v>
      </c>
      <c r="W246" s="31">
        <f t="shared" si="36"/>
        <v>0</v>
      </c>
      <c r="X246" s="66">
        <f t="shared" si="36"/>
        <v>5468.4002</v>
      </c>
      <c r="Y246" s="59">
        <f>X246/G238*100</f>
        <v>10936.8004</v>
      </c>
    </row>
    <row r="247" spans="1:25" ht="16.5" outlineLevel="3" thickBot="1">
      <c r="A247" s="80" t="s">
        <v>220</v>
      </c>
      <c r="B247" s="19">
        <v>951</v>
      </c>
      <c r="C247" s="9" t="s">
        <v>222</v>
      </c>
      <c r="D247" s="9" t="s">
        <v>267</v>
      </c>
      <c r="E247" s="9" t="s">
        <v>5</v>
      </c>
      <c r="F247" s="9"/>
      <c r="G247" s="143">
        <f>G248</f>
        <v>3562.30185</v>
      </c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66"/>
      <c r="Y247" s="59"/>
    </row>
    <row r="248" spans="1:25" ht="35.25" customHeight="1" outlineLevel="3" thickBot="1">
      <c r="A248" s="112" t="s">
        <v>137</v>
      </c>
      <c r="B248" s="19">
        <v>951</v>
      </c>
      <c r="C248" s="9" t="s">
        <v>222</v>
      </c>
      <c r="D248" s="9" t="s">
        <v>268</v>
      </c>
      <c r="E248" s="9" t="s">
        <v>5</v>
      </c>
      <c r="F248" s="9"/>
      <c r="G248" s="143">
        <f>G249</f>
        <v>3562.30185</v>
      </c>
      <c r="H248" s="32">
        <f aca="true" t="shared" si="37" ref="H248:X248">H249</f>
        <v>0</v>
      </c>
      <c r="I248" s="32">
        <f t="shared" si="37"/>
        <v>0</v>
      </c>
      <c r="J248" s="32">
        <f t="shared" si="37"/>
        <v>0</v>
      </c>
      <c r="K248" s="32">
        <f t="shared" si="37"/>
        <v>0</v>
      </c>
      <c r="L248" s="32">
        <f t="shared" si="37"/>
        <v>0</v>
      </c>
      <c r="M248" s="32">
        <f t="shared" si="37"/>
        <v>0</v>
      </c>
      <c r="N248" s="32">
        <f t="shared" si="37"/>
        <v>0</v>
      </c>
      <c r="O248" s="32">
        <f t="shared" si="37"/>
        <v>0</v>
      </c>
      <c r="P248" s="32">
        <f t="shared" si="37"/>
        <v>0</v>
      </c>
      <c r="Q248" s="32">
        <f t="shared" si="37"/>
        <v>0</v>
      </c>
      <c r="R248" s="32">
        <f t="shared" si="37"/>
        <v>0</v>
      </c>
      <c r="S248" s="32">
        <f t="shared" si="37"/>
        <v>0</v>
      </c>
      <c r="T248" s="32">
        <f t="shared" si="37"/>
        <v>0</v>
      </c>
      <c r="U248" s="32">
        <f t="shared" si="37"/>
        <v>0</v>
      </c>
      <c r="V248" s="32">
        <f t="shared" si="37"/>
        <v>0</v>
      </c>
      <c r="W248" s="32">
        <f t="shared" si="37"/>
        <v>0</v>
      </c>
      <c r="X248" s="67">
        <f t="shared" si="37"/>
        <v>468.4002</v>
      </c>
      <c r="Y248" s="59" t="e">
        <f>X248/G242*100</f>
        <v>#DIV/0!</v>
      </c>
    </row>
    <row r="249" spans="1:25" ht="32.25" outlineLevel="5" thickBot="1">
      <c r="A249" s="112" t="s">
        <v>138</v>
      </c>
      <c r="B249" s="19">
        <v>951</v>
      </c>
      <c r="C249" s="9" t="s">
        <v>222</v>
      </c>
      <c r="D249" s="9" t="s">
        <v>269</v>
      </c>
      <c r="E249" s="9" t="s">
        <v>5</v>
      </c>
      <c r="F249" s="9"/>
      <c r="G249" s="143">
        <f>G250</f>
        <v>3562.30185</v>
      </c>
      <c r="H249" s="2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44"/>
      <c r="X249" s="65">
        <v>468.4002</v>
      </c>
      <c r="Y249" s="59" t="e">
        <f>X249/G243*100</f>
        <v>#DIV/0!</v>
      </c>
    </row>
    <row r="250" spans="1:25" ht="16.5" outlineLevel="5" thickBot="1">
      <c r="A250" s="150" t="s">
        <v>221</v>
      </c>
      <c r="B250" s="90">
        <v>951</v>
      </c>
      <c r="C250" s="91" t="s">
        <v>222</v>
      </c>
      <c r="D250" s="91" t="s">
        <v>304</v>
      </c>
      <c r="E250" s="91" t="s">
        <v>5</v>
      </c>
      <c r="F250" s="91"/>
      <c r="G250" s="145">
        <f>G251</f>
        <v>3562.30185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32.25" outlineLevel="5" thickBot="1">
      <c r="A251" s="5" t="s">
        <v>101</v>
      </c>
      <c r="B251" s="21">
        <v>951</v>
      </c>
      <c r="C251" s="6" t="s">
        <v>222</v>
      </c>
      <c r="D251" s="6" t="s">
        <v>304</v>
      </c>
      <c r="E251" s="6" t="s">
        <v>95</v>
      </c>
      <c r="F251" s="6"/>
      <c r="G251" s="149">
        <f>G252</f>
        <v>3562.30185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88" t="s">
        <v>103</v>
      </c>
      <c r="B252" s="92">
        <v>951</v>
      </c>
      <c r="C252" s="93" t="s">
        <v>222</v>
      </c>
      <c r="D252" s="93" t="s">
        <v>304</v>
      </c>
      <c r="E252" s="93" t="s">
        <v>97</v>
      </c>
      <c r="F252" s="93"/>
      <c r="G252" s="144">
        <v>3562.30185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80" t="s">
        <v>252</v>
      </c>
      <c r="B253" s="19">
        <v>951</v>
      </c>
      <c r="C253" s="9" t="s">
        <v>254</v>
      </c>
      <c r="D253" s="9" t="s">
        <v>267</v>
      </c>
      <c r="E253" s="9" t="s">
        <v>5</v>
      </c>
      <c r="F253" s="93"/>
      <c r="G253" s="143">
        <f>G254</f>
        <v>18226.566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16.5" outlineLevel="5" thickBot="1">
      <c r="A254" s="13" t="s">
        <v>162</v>
      </c>
      <c r="B254" s="19">
        <v>951</v>
      </c>
      <c r="C254" s="9" t="s">
        <v>254</v>
      </c>
      <c r="D254" s="9" t="s">
        <v>267</v>
      </c>
      <c r="E254" s="9" t="s">
        <v>5</v>
      </c>
      <c r="F254" s="93"/>
      <c r="G254" s="143">
        <f>G255</f>
        <v>18226.566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32.25" outlineLevel="5" thickBot="1">
      <c r="A255" s="94" t="s">
        <v>236</v>
      </c>
      <c r="B255" s="90">
        <v>951</v>
      </c>
      <c r="C255" s="91" t="s">
        <v>254</v>
      </c>
      <c r="D255" s="91" t="s">
        <v>305</v>
      </c>
      <c r="E255" s="91" t="s">
        <v>5</v>
      </c>
      <c r="F255" s="91"/>
      <c r="G255" s="145">
        <f>G260+G256+G263+G266+G269+G272</f>
        <v>18226.566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48" outlineLevel="5" thickBot="1">
      <c r="A256" s="5" t="s">
        <v>219</v>
      </c>
      <c r="B256" s="21">
        <v>951</v>
      </c>
      <c r="C256" s="6" t="s">
        <v>254</v>
      </c>
      <c r="D256" s="6" t="s">
        <v>306</v>
      </c>
      <c r="E256" s="6" t="s">
        <v>5</v>
      </c>
      <c r="F256" s="6"/>
      <c r="G256" s="149">
        <f>G257</f>
        <v>3554.4313899999997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8" t="s">
        <v>101</v>
      </c>
      <c r="B257" s="92">
        <v>951</v>
      </c>
      <c r="C257" s="93" t="s">
        <v>254</v>
      </c>
      <c r="D257" s="93" t="s">
        <v>306</v>
      </c>
      <c r="E257" s="93" t="s">
        <v>95</v>
      </c>
      <c r="F257" s="93"/>
      <c r="G257" s="144">
        <f>G259+G258</f>
        <v>3554.4313899999997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378</v>
      </c>
      <c r="B258" s="92">
        <v>951</v>
      </c>
      <c r="C258" s="93" t="s">
        <v>254</v>
      </c>
      <c r="D258" s="93" t="s">
        <v>306</v>
      </c>
      <c r="E258" s="93" t="s">
        <v>377</v>
      </c>
      <c r="F258" s="93"/>
      <c r="G258" s="144">
        <v>1595.565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32.25" outlineLevel="5" thickBot="1">
      <c r="A259" s="88" t="s">
        <v>103</v>
      </c>
      <c r="B259" s="92">
        <v>951</v>
      </c>
      <c r="C259" s="93" t="s">
        <v>254</v>
      </c>
      <c r="D259" s="93" t="s">
        <v>306</v>
      </c>
      <c r="E259" s="93" t="s">
        <v>97</v>
      </c>
      <c r="F259" s="93"/>
      <c r="G259" s="144">
        <v>1958.86639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48" outlineLevel="5" thickBot="1">
      <c r="A260" s="5" t="s">
        <v>253</v>
      </c>
      <c r="B260" s="21">
        <v>951</v>
      </c>
      <c r="C260" s="6" t="s">
        <v>254</v>
      </c>
      <c r="D260" s="6" t="s">
        <v>307</v>
      </c>
      <c r="E260" s="6" t="s">
        <v>5</v>
      </c>
      <c r="F260" s="6"/>
      <c r="G260" s="149">
        <f>G261</f>
        <v>770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101</v>
      </c>
      <c r="B261" s="92">
        <v>951</v>
      </c>
      <c r="C261" s="93" t="s">
        <v>254</v>
      </c>
      <c r="D261" s="93" t="s">
        <v>307</v>
      </c>
      <c r="E261" s="93" t="s">
        <v>95</v>
      </c>
      <c r="F261" s="93"/>
      <c r="G261" s="144">
        <f>G262</f>
        <v>770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8" t="s">
        <v>103</v>
      </c>
      <c r="B262" s="92">
        <v>951</v>
      </c>
      <c r="C262" s="93" t="s">
        <v>254</v>
      </c>
      <c r="D262" s="93" t="s">
        <v>307</v>
      </c>
      <c r="E262" s="93" t="s">
        <v>97</v>
      </c>
      <c r="F262" s="93"/>
      <c r="G262" s="144">
        <v>770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5" t="s">
        <v>412</v>
      </c>
      <c r="B263" s="21">
        <v>951</v>
      </c>
      <c r="C263" s="6" t="s">
        <v>254</v>
      </c>
      <c r="D263" s="6" t="s">
        <v>418</v>
      </c>
      <c r="E263" s="6" t="s">
        <v>5</v>
      </c>
      <c r="F263" s="6"/>
      <c r="G263" s="149">
        <f>G264</f>
        <v>800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88" t="s">
        <v>101</v>
      </c>
      <c r="B264" s="92">
        <v>951</v>
      </c>
      <c r="C264" s="93" t="s">
        <v>254</v>
      </c>
      <c r="D264" s="93" t="s">
        <v>418</v>
      </c>
      <c r="E264" s="93" t="s">
        <v>95</v>
      </c>
      <c r="F264" s="93"/>
      <c r="G264" s="144">
        <f>G265</f>
        <v>800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32.25" outlineLevel="5" thickBot="1">
      <c r="A265" s="88" t="s">
        <v>378</v>
      </c>
      <c r="B265" s="92">
        <v>951</v>
      </c>
      <c r="C265" s="93" t="s">
        <v>254</v>
      </c>
      <c r="D265" s="93" t="s">
        <v>418</v>
      </c>
      <c r="E265" s="93" t="s">
        <v>377</v>
      </c>
      <c r="F265" s="93"/>
      <c r="G265" s="144">
        <v>800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63.75" outlineLevel="5" thickBot="1">
      <c r="A266" s="5" t="s">
        <v>413</v>
      </c>
      <c r="B266" s="21">
        <v>951</v>
      </c>
      <c r="C266" s="6" t="s">
        <v>254</v>
      </c>
      <c r="D266" s="6" t="s">
        <v>419</v>
      </c>
      <c r="E266" s="6" t="s">
        <v>5</v>
      </c>
      <c r="F266" s="6"/>
      <c r="G266" s="149">
        <f>G267</f>
        <v>10374.616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16.5" outlineLevel="5" thickBot="1">
      <c r="A267" s="88" t="s">
        <v>414</v>
      </c>
      <c r="B267" s="92">
        <v>951</v>
      </c>
      <c r="C267" s="93" t="s">
        <v>254</v>
      </c>
      <c r="D267" s="93" t="s">
        <v>419</v>
      </c>
      <c r="E267" s="93" t="s">
        <v>420</v>
      </c>
      <c r="F267" s="93"/>
      <c r="G267" s="144">
        <f>G268</f>
        <v>10374.616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48" outlineLevel="5" thickBot="1">
      <c r="A268" s="88" t="s">
        <v>415</v>
      </c>
      <c r="B268" s="92">
        <v>951</v>
      </c>
      <c r="C268" s="93" t="s">
        <v>254</v>
      </c>
      <c r="D268" s="93" t="s">
        <v>419</v>
      </c>
      <c r="E268" s="93" t="s">
        <v>421</v>
      </c>
      <c r="F268" s="93"/>
      <c r="G268" s="144">
        <v>10374.616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48" outlineLevel="5" thickBot="1">
      <c r="A269" s="5" t="s">
        <v>416</v>
      </c>
      <c r="B269" s="21">
        <v>951</v>
      </c>
      <c r="C269" s="6" t="s">
        <v>254</v>
      </c>
      <c r="D269" s="6" t="s">
        <v>422</v>
      </c>
      <c r="E269" s="6" t="s">
        <v>5</v>
      </c>
      <c r="F269" s="6"/>
      <c r="G269" s="149">
        <f>G270</f>
        <v>133.86361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101</v>
      </c>
      <c r="B270" s="92">
        <v>951</v>
      </c>
      <c r="C270" s="93" t="s">
        <v>254</v>
      </c>
      <c r="D270" s="93" t="s">
        <v>422</v>
      </c>
      <c r="E270" s="93" t="s">
        <v>95</v>
      </c>
      <c r="F270" s="93"/>
      <c r="G270" s="144">
        <f>G271</f>
        <v>133.86361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32.25" outlineLevel="5" thickBot="1">
      <c r="A271" s="88" t="s">
        <v>378</v>
      </c>
      <c r="B271" s="92">
        <v>951</v>
      </c>
      <c r="C271" s="93" t="s">
        <v>254</v>
      </c>
      <c r="D271" s="93" t="s">
        <v>422</v>
      </c>
      <c r="E271" s="93" t="s">
        <v>377</v>
      </c>
      <c r="F271" s="93"/>
      <c r="G271" s="144">
        <v>133.86361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48" outlineLevel="5" thickBot="1">
      <c r="A272" s="5" t="s">
        <v>417</v>
      </c>
      <c r="B272" s="21">
        <v>951</v>
      </c>
      <c r="C272" s="6" t="s">
        <v>254</v>
      </c>
      <c r="D272" s="6" t="s">
        <v>423</v>
      </c>
      <c r="E272" s="6" t="s">
        <v>5</v>
      </c>
      <c r="F272" s="6"/>
      <c r="G272" s="149">
        <f>G273</f>
        <v>2593.655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16.5" outlineLevel="5" thickBot="1">
      <c r="A273" s="88" t="s">
        <v>414</v>
      </c>
      <c r="B273" s="92">
        <v>951</v>
      </c>
      <c r="C273" s="93" t="s">
        <v>254</v>
      </c>
      <c r="D273" s="93" t="s">
        <v>423</v>
      </c>
      <c r="E273" s="93" t="s">
        <v>420</v>
      </c>
      <c r="F273" s="93"/>
      <c r="G273" s="144">
        <f>G274</f>
        <v>2593.655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48" outlineLevel="5" thickBot="1">
      <c r="A274" s="88" t="s">
        <v>415</v>
      </c>
      <c r="B274" s="92">
        <v>951</v>
      </c>
      <c r="C274" s="93" t="s">
        <v>254</v>
      </c>
      <c r="D274" s="93" t="s">
        <v>423</v>
      </c>
      <c r="E274" s="93" t="s">
        <v>421</v>
      </c>
      <c r="F274" s="93"/>
      <c r="G274" s="144">
        <v>2593.655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" t="s">
        <v>33</v>
      </c>
      <c r="B275" s="19">
        <v>951</v>
      </c>
      <c r="C275" s="9" t="s">
        <v>12</v>
      </c>
      <c r="D275" s="9" t="s">
        <v>267</v>
      </c>
      <c r="E275" s="9" t="s">
        <v>5</v>
      </c>
      <c r="F275" s="9"/>
      <c r="G275" s="143">
        <f>G287+G276</f>
        <v>32.73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32.25" outlineLevel="5" thickBot="1">
      <c r="A276" s="112" t="s">
        <v>137</v>
      </c>
      <c r="B276" s="19">
        <v>951</v>
      </c>
      <c r="C276" s="9" t="s">
        <v>12</v>
      </c>
      <c r="D276" s="9" t="s">
        <v>268</v>
      </c>
      <c r="E276" s="9" t="s">
        <v>5</v>
      </c>
      <c r="F276" s="9"/>
      <c r="G276" s="10">
        <f>G277</f>
        <v>32.73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112" t="s">
        <v>138</v>
      </c>
      <c r="B277" s="19">
        <v>951</v>
      </c>
      <c r="C277" s="9" t="s">
        <v>12</v>
      </c>
      <c r="D277" s="9" t="s">
        <v>269</v>
      </c>
      <c r="E277" s="9" t="s">
        <v>5</v>
      </c>
      <c r="F277" s="9"/>
      <c r="G277" s="10">
        <f>G278+G284</f>
        <v>32.73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48" outlineLevel="5" thickBot="1">
      <c r="A278" s="114" t="s">
        <v>202</v>
      </c>
      <c r="B278" s="90">
        <v>951</v>
      </c>
      <c r="C278" s="91" t="s">
        <v>12</v>
      </c>
      <c r="D278" s="91" t="s">
        <v>308</v>
      </c>
      <c r="E278" s="91" t="s">
        <v>5</v>
      </c>
      <c r="F278" s="91"/>
      <c r="G278" s="16">
        <f>G279+G282</f>
        <v>0.73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32.25" outlineLevel="5" thickBot="1">
      <c r="A279" s="5" t="s">
        <v>94</v>
      </c>
      <c r="B279" s="21">
        <v>951</v>
      </c>
      <c r="C279" s="6" t="s">
        <v>12</v>
      </c>
      <c r="D279" s="6" t="s">
        <v>308</v>
      </c>
      <c r="E279" s="6" t="s">
        <v>91</v>
      </c>
      <c r="F279" s="6"/>
      <c r="G279" s="7">
        <f>G280+G281</f>
        <v>0.61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88" t="s">
        <v>264</v>
      </c>
      <c r="B280" s="92">
        <v>951</v>
      </c>
      <c r="C280" s="93" t="s">
        <v>12</v>
      </c>
      <c r="D280" s="93" t="s">
        <v>308</v>
      </c>
      <c r="E280" s="93" t="s">
        <v>92</v>
      </c>
      <c r="F280" s="93"/>
      <c r="G280" s="98">
        <v>0.47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48" outlineLevel="5" thickBot="1">
      <c r="A281" s="88" t="s">
        <v>259</v>
      </c>
      <c r="B281" s="92">
        <v>951</v>
      </c>
      <c r="C281" s="93" t="s">
        <v>12</v>
      </c>
      <c r="D281" s="93" t="s">
        <v>308</v>
      </c>
      <c r="E281" s="93" t="s">
        <v>260</v>
      </c>
      <c r="F281" s="93"/>
      <c r="G281" s="98">
        <v>0.14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32.25" outlineLevel="5" thickBot="1">
      <c r="A282" s="5" t="s">
        <v>101</v>
      </c>
      <c r="B282" s="21">
        <v>951</v>
      </c>
      <c r="C282" s="6" t="s">
        <v>12</v>
      </c>
      <c r="D282" s="6" t="s">
        <v>308</v>
      </c>
      <c r="E282" s="6" t="s">
        <v>95</v>
      </c>
      <c r="F282" s="6"/>
      <c r="G282" s="7">
        <f>G283</f>
        <v>0.12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88" t="s">
        <v>103</v>
      </c>
      <c r="B283" s="92">
        <v>951</v>
      </c>
      <c r="C283" s="93" t="s">
        <v>12</v>
      </c>
      <c r="D283" s="93" t="s">
        <v>308</v>
      </c>
      <c r="E283" s="93" t="s">
        <v>97</v>
      </c>
      <c r="F283" s="93"/>
      <c r="G283" s="98">
        <v>0.12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32.25" outlineLevel="5" thickBot="1">
      <c r="A284" s="94" t="s">
        <v>223</v>
      </c>
      <c r="B284" s="90">
        <v>951</v>
      </c>
      <c r="C284" s="91" t="s">
        <v>12</v>
      </c>
      <c r="D284" s="91" t="s">
        <v>309</v>
      </c>
      <c r="E284" s="91" t="s">
        <v>5</v>
      </c>
      <c r="F284" s="91"/>
      <c r="G284" s="16">
        <f>G285</f>
        <v>32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5" thickBot="1">
      <c r="A285" s="5" t="s">
        <v>101</v>
      </c>
      <c r="B285" s="21">
        <v>951</v>
      </c>
      <c r="C285" s="6" t="s">
        <v>12</v>
      </c>
      <c r="D285" s="6" t="s">
        <v>309</v>
      </c>
      <c r="E285" s="6" t="s">
        <v>95</v>
      </c>
      <c r="F285" s="6"/>
      <c r="G285" s="7">
        <f>G286</f>
        <v>32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32.25" outlineLevel="5" thickBot="1">
      <c r="A286" s="88" t="s">
        <v>103</v>
      </c>
      <c r="B286" s="92">
        <v>951</v>
      </c>
      <c r="C286" s="93" t="s">
        <v>12</v>
      </c>
      <c r="D286" s="93" t="s">
        <v>309</v>
      </c>
      <c r="E286" s="93" t="s">
        <v>97</v>
      </c>
      <c r="F286" s="93"/>
      <c r="G286" s="98">
        <v>32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16.5" outlineLevel="5" thickBot="1">
      <c r="A287" s="13" t="s">
        <v>162</v>
      </c>
      <c r="B287" s="19">
        <v>951</v>
      </c>
      <c r="C287" s="11" t="s">
        <v>12</v>
      </c>
      <c r="D287" s="11" t="s">
        <v>267</v>
      </c>
      <c r="E287" s="11" t="s">
        <v>5</v>
      </c>
      <c r="F287" s="11"/>
      <c r="G287" s="146">
        <f>G288</f>
        <v>0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32.25" outlineLevel="5" thickBot="1">
      <c r="A288" s="8" t="s">
        <v>236</v>
      </c>
      <c r="B288" s="19">
        <v>951</v>
      </c>
      <c r="C288" s="9" t="s">
        <v>12</v>
      </c>
      <c r="D288" s="9" t="s">
        <v>305</v>
      </c>
      <c r="E288" s="9" t="s">
        <v>5</v>
      </c>
      <c r="F288" s="9"/>
      <c r="G288" s="143">
        <f>G289</f>
        <v>0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48" outlineLevel="5" thickBot="1">
      <c r="A289" s="94" t="s">
        <v>219</v>
      </c>
      <c r="B289" s="90">
        <v>951</v>
      </c>
      <c r="C289" s="91" t="s">
        <v>12</v>
      </c>
      <c r="D289" s="91" t="s">
        <v>306</v>
      </c>
      <c r="E289" s="91" t="s">
        <v>5</v>
      </c>
      <c r="F289" s="91"/>
      <c r="G289" s="145">
        <f>G290</f>
        <v>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5" t="s">
        <v>101</v>
      </c>
      <c r="B290" s="21">
        <v>951</v>
      </c>
      <c r="C290" s="6" t="s">
        <v>12</v>
      </c>
      <c r="D290" s="6" t="s">
        <v>306</v>
      </c>
      <c r="E290" s="6" t="s">
        <v>95</v>
      </c>
      <c r="F290" s="6"/>
      <c r="G290" s="149">
        <f>G291</f>
        <v>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32.25" outlineLevel="5" thickBot="1">
      <c r="A291" s="88" t="s">
        <v>103</v>
      </c>
      <c r="B291" s="92">
        <v>951</v>
      </c>
      <c r="C291" s="93" t="s">
        <v>12</v>
      </c>
      <c r="D291" s="93" t="s">
        <v>306</v>
      </c>
      <c r="E291" s="93" t="s">
        <v>97</v>
      </c>
      <c r="F291" s="93"/>
      <c r="G291" s="144">
        <v>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9.5" outlineLevel="5" thickBot="1">
      <c r="A292" s="108" t="s">
        <v>47</v>
      </c>
      <c r="B292" s="18">
        <v>951</v>
      </c>
      <c r="C292" s="14" t="s">
        <v>46</v>
      </c>
      <c r="D292" s="14" t="s">
        <v>267</v>
      </c>
      <c r="E292" s="14" t="s">
        <v>5</v>
      </c>
      <c r="F292" s="14"/>
      <c r="G292" s="142">
        <f>G293+G299+G304</f>
        <v>11968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16.5" outlineLevel="5" thickBot="1">
      <c r="A293" s="124" t="s">
        <v>424</v>
      </c>
      <c r="B293" s="18">
        <v>951</v>
      </c>
      <c r="C293" s="39" t="s">
        <v>425</v>
      </c>
      <c r="D293" s="39" t="s">
        <v>267</v>
      </c>
      <c r="E293" s="39" t="s">
        <v>5</v>
      </c>
      <c r="F293" s="39"/>
      <c r="G293" s="158">
        <f>G294</f>
        <v>10500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32.25" outlineLevel="4" thickBot="1">
      <c r="A294" s="80" t="s">
        <v>210</v>
      </c>
      <c r="B294" s="19">
        <v>951</v>
      </c>
      <c r="C294" s="9" t="s">
        <v>425</v>
      </c>
      <c r="D294" s="9" t="s">
        <v>310</v>
      </c>
      <c r="E294" s="9" t="s">
        <v>5</v>
      </c>
      <c r="F294" s="9"/>
      <c r="G294" s="143">
        <f>G295</f>
        <v>10500</v>
      </c>
      <c r="H294" s="32">
        <f aca="true" t="shared" si="38" ref="H294:X294">H295+H297</f>
        <v>0</v>
      </c>
      <c r="I294" s="32">
        <f t="shared" si="38"/>
        <v>0</v>
      </c>
      <c r="J294" s="32">
        <f t="shared" si="38"/>
        <v>0</v>
      </c>
      <c r="K294" s="32">
        <f t="shared" si="38"/>
        <v>0</v>
      </c>
      <c r="L294" s="32">
        <f t="shared" si="38"/>
        <v>0</v>
      </c>
      <c r="M294" s="32">
        <f t="shared" si="38"/>
        <v>0</v>
      </c>
      <c r="N294" s="32">
        <f t="shared" si="38"/>
        <v>0</v>
      </c>
      <c r="O294" s="32">
        <f t="shared" si="38"/>
        <v>0</v>
      </c>
      <c r="P294" s="32">
        <f t="shared" si="38"/>
        <v>0</v>
      </c>
      <c r="Q294" s="32">
        <f t="shared" si="38"/>
        <v>0</v>
      </c>
      <c r="R294" s="32">
        <f t="shared" si="38"/>
        <v>0</v>
      </c>
      <c r="S294" s="32">
        <f t="shared" si="38"/>
        <v>0</v>
      </c>
      <c r="T294" s="32">
        <f t="shared" si="38"/>
        <v>0</v>
      </c>
      <c r="U294" s="32">
        <f t="shared" si="38"/>
        <v>0</v>
      </c>
      <c r="V294" s="32">
        <f t="shared" si="38"/>
        <v>0</v>
      </c>
      <c r="W294" s="32">
        <f t="shared" si="38"/>
        <v>0</v>
      </c>
      <c r="X294" s="32">
        <f t="shared" si="38"/>
        <v>5000</v>
      </c>
      <c r="Y294" s="59" t="e">
        <f>X294/G288*100</f>
        <v>#DIV/0!</v>
      </c>
    </row>
    <row r="295" spans="1:25" ht="54.75" customHeight="1" outlineLevel="5" thickBot="1">
      <c r="A295" s="125" t="s">
        <v>163</v>
      </c>
      <c r="B295" s="132">
        <v>951</v>
      </c>
      <c r="C295" s="91" t="s">
        <v>425</v>
      </c>
      <c r="D295" s="91" t="s">
        <v>311</v>
      </c>
      <c r="E295" s="91" t="s">
        <v>5</v>
      </c>
      <c r="F295" s="95"/>
      <c r="G295" s="145">
        <f>G296</f>
        <v>10500</v>
      </c>
      <c r="H295" s="2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4"/>
      <c r="X295" s="65">
        <v>0</v>
      </c>
      <c r="Y295" s="59" t="e">
        <f>X295/G289*100</f>
        <v>#DIV/0!</v>
      </c>
    </row>
    <row r="296" spans="1:25" ht="36" customHeight="1" outlineLevel="5" thickBot="1">
      <c r="A296" s="5" t="s">
        <v>122</v>
      </c>
      <c r="B296" s="21">
        <v>951</v>
      </c>
      <c r="C296" s="6" t="s">
        <v>425</v>
      </c>
      <c r="D296" s="6" t="s">
        <v>311</v>
      </c>
      <c r="E296" s="6" t="s">
        <v>5</v>
      </c>
      <c r="F296" s="78"/>
      <c r="G296" s="149">
        <f>G297+G298</f>
        <v>10500</v>
      </c>
      <c r="H296" s="2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44"/>
      <c r="X296" s="65"/>
      <c r="Y296" s="59"/>
    </row>
    <row r="297" spans="1:25" ht="48" outlineLevel="5" thickBot="1">
      <c r="A297" s="96" t="s">
        <v>211</v>
      </c>
      <c r="B297" s="134">
        <v>951</v>
      </c>
      <c r="C297" s="93" t="s">
        <v>425</v>
      </c>
      <c r="D297" s="93" t="s">
        <v>311</v>
      </c>
      <c r="E297" s="93" t="s">
        <v>89</v>
      </c>
      <c r="F297" s="97"/>
      <c r="G297" s="144">
        <v>10500</v>
      </c>
      <c r="H297" s="2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44"/>
      <c r="X297" s="65">
        <v>5000</v>
      </c>
      <c r="Y297" s="59" t="e">
        <f>X297/G291*100</f>
        <v>#DIV/0!</v>
      </c>
    </row>
    <row r="298" spans="1:25" ht="19.5" outlineLevel="5" thickBot="1">
      <c r="A298" s="96" t="s">
        <v>87</v>
      </c>
      <c r="B298" s="134">
        <v>951</v>
      </c>
      <c r="C298" s="93" t="s">
        <v>425</v>
      </c>
      <c r="D298" s="93" t="s">
        <v>363</v>
      </c>
      <c r="E298" s="93" t="s">
        <v>88</v>
      </c>
      <c r="F298" s="97"/>
      <c r="G298" s="144">
        <v>0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</row>
    <row r="299" spans="1:25" ht="32.25" outlineLevel="5" thickBot="1">
      <c r="A299" s="124" t="s">
        <v>58</v>
      </c>
      <c r="B299" s="18">
        <v>951</v>
      </c>
      <c r="C299" s="39" t="s">
        <v>57</v>
      </c>
      <c r="D299" s="39" t="s">
        <v>267</v>
      </c>
      <c r="E299" s="39" t="s">
        <v>5</v>
      </c>
      <c r="F299" s="39"/>
      <c r="G299" s="119">
        <f>G300</f>
        <v>30</v>
      </c>
      <c r="H299" s="55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75"/>
      <c r="Y299" s="59"/>
    </row>
    <row r="300" spans="1:25" ht="19.5" outlineLevel="6" thickBot="1">
      <c r="A300" s="8" t="s">
        <v>237</v>
      </c>
      <c r="B300" s="19">
        <v>951</v>
      </c>
      <c r="C300" s="9" t="s">
        <v>57</v>
      </c>
      <c r="D300" s="9" t="s">
        <v>312</v>
      </c>
      <c r="E300" s="9" t="s">
        <v>5</v>
      </c>
      <c r="F300" s="9"/>
      <c r="G300" s="10">
        <f>G301</f>
        <v>30</v>
      </c>
      <c r="H300" s="29">
        <f aca="true" t="shared" si="39" ref="H300:X300">H308+H313</f>
        <v>0</v>
      </c>
      <c r="I300" s="29">
        <f t="shared" si="39"/>
        <v>0</v>
      </c>
      <c r="J300" s="29">
        <f t="shared" si="39"/>
        <v>0</v>
      </c>
      <c r="K300" s="29">
        <f t="shared" si="39"/>
        <v>0</v>
      </c>
      <c r="L300" s="29">
        <f t="shared" si="39"/>
        <v>0</v>
      </c>
      <c r="M300" s="29">
        <f t="shared" si="39"/>
        <v>0</v>
      </c>
      <c r="N300" s="29">
        <f t="shared" si="39"/>
        <v>0</v>
      </c>
      <c r="O300" s="29">
        <f t="shared" si="39"/>
        <v>0</v>
      </c>
      <c r="P300" s="29">
        <f t="shared" si="39"/>
        <v>0</v>
      </c>
      <c r="Q300" s="29">
        <f t="shared" si="39"/>
        <v>0</v>
      </c>
      <c r="R300" s="29">
        <f t="shared" si="39"/>
        <v>0</v>
      </c>
      <c r="S300" s="29">
        <f t="shared" si="39"/>
        <v>0</v>
      </c>
      <c r="T300" s="29">
        <f t="shared" si="39"/>
        <v>0</v>
      </c>
      <c r="U300" s="29">
        <f t="shared" si="39"/>
        <v>0</v>
      </c>
      <c r="V300" s="29">
        <f t="shared" si="39"/>
        <v>0</v>
      </c>
      <c r="W300" s="29">
        <f t="shared" si="39"/>
        <v>0</v>
      </c>
      <c r="X300" s="73">
        <f t="shared" si="39"/>
        <v>1409.01825</v>
      </c>
      <c r="Y300" s="59">
        <f>X300/G294*100</f>
        <v>13.41922142857143</v>
      </c>
    </row>
    <row r="301" spans="1:25" ht="48" outlineLevel="6" thickBot="1">
      <c r="A301" s="114" t="s">
        <v>164</v>
      </c>
      <c r="B301" s="90">
        <v>951</v>
      </c>
      <c r="C301" s="91" t="s">
        <v>57</v>
      </c>
      <c r="D301" s="91" t="s">
        <v>313</v>
      </c>
      <c r="E301" s="91" t="s">
        <v>5</v>
      </c>
      <c r="F301" s="91"/>
      <c r="G301" s="16">
        <f>G302</f>
        <v>30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5" t="s">
        <v>101</v>
      </c>
      <c r="B302" s="21">
        <v>951</v>
      </c>
      <c r="C302" s="6" t="s">
        <v>57</v>
      </c>
      <c r="D302" s="6" t="s">
        <v>313</v>
      </c>
      <c r="E302" s="6" t="s">
        <v>95</v>
      </c>
      <c r="F302" s="6"/>
      <c r="G302" s="7">
        <f>G303</f>
        <v>30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32.25" outlineLevel="6" thickBot="1">
      <c r="A303" s="88" t="s">
        <v>103</v>
      </c>
      <c r="B303" s="92">
        <v>951</v>
      </c>
      <c r="C303" s="93" t="s">
        <v>57</v>
      </c>
      <c r="D303" s="93" t="s">
        <v>313</v>
      </c>
      <c r="E303" s="93" t="s">
        <v>97</v>
      </c>
      <c r="F303" s="93"/>
      <c r="G303" s="98">
        <v>30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19.5" outlineLevel="6" thickBot="1">
      <c r="A304" s="124" t="s">
        <v>34</v>
      </c>
      <c r="B304" s="18">
        <v>951</v>
      </c>
      <c r="C304" s="39" t="s">
        <v>13</v>
      </c>
      <c r="D304" s="39" t="s">
        <v>267</v>
      </c>
      <c r="E304" s="39" t="s">
        <v>5</v>
      </c>
      <c r="F304" s="39"/>
      <c r="G304" s="158">
        <f>G305</f>
        <v>1438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112" t="s">
        <v>137</v>
      </c>
      <c r="B305" s="19">
        <v>951</v>
      </c>
      <c r="C305" s="9" t="s">
        <v>13</v>
      </c>
      <c r="D305" s="9" t="s">
        <v>268</v>
      </c>
      <c r="E305" s="9" t="s">
        <v>5</v>
      </c>
      <c r="F305" s="9"/>
      <c r="G305" s="143">
        <f>G306</f>
        <v>1438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3"/>
      <c r="Y305" s="59"/>
    </row>
    <row r="306" spans="1:25" ht="32.25" outlineLevel="6" thickBot="1">
      <c r="A306" s="112" t="s">
        <v>138</v>
      </c>
      <c r="B306" s="19">
        <v>951</v>
      </c>
      <c r="C306" s="11" t="s">
        <v>13</v>
      </c>
      <c r="D306" s="11" t="s">
        <v>269</v>
      </c>
      <c r="E306" s="11" t="s">
        <v>5</v>
      </c>
      <c r="F306" s="11"/>
      <c r="G306" s="146">
        <f>G307</f>
        <v>1438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3"/>
      <c r="Y306" s="59"/>
    </row>
    <row r="307" spans="1:25" ht="48" outlineLevel="6" thickBot="1">
      <c r="A307" s="113" t="s">
        <v>209</v>
      </c>
      <c r="B307" s="130">
        <v>951</v>
      </c>
      <c r="C307" s="91" t="s">
        <v>13</v>
      </c>
      <c r="D307" s="91" t="s">
        <v>271</v>
      </c>
      <c r="E307" s="91" t="s">
        <v>5</v>
      </c>
      <c r="F307" s="91"/>
      <c r="G307" s="145">
        <f>G308+G312</f>
        <v>1438</v>
      </c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73"/>
      <c r="Y307" s="59"/>
    </row>
    <row r="308" spans="1:25" ht="32.25" outlineLevel="6" thickBot="1">
      <c r="A308" s="5" t="s">
        <v>94</v>
      </c>
      <c r="B308" s="21">
        <v>951</v>
      </c>
      <c r="C308" s="6" t="s">
        <v>13</v>
      </c>
      <c r="D308" s="6" t="s">
        <v>271</v>
      </c>
      <c r="E308" s="6" t="s">
        <v>91</v>
      </c>
      <c r="F308" s="6"/>
      <c r="G308" s="149">
        <f>G309+G310+G311</f>
        <v>1438</v>
      </c>
      <c r="H308" s="10">
        <f aca="true" t="shared" si="40" ref="H308:X309">H309</f>
        <v>0</v>
      </c>
      <c r="I308" s="10">
        <f t="shared" si="40"/>
        <v>0</v>
      </c>
      <c r="J308" s="10">
        <f t="shared" si="40"/>
        <v>0</v>
      </c>
      <c r="K308" s="10">
        <f t="shared" si="40"/>
        <v>0</v>
      </c>
      <c r="L308" s="10">
        <f t="shared" si="40"/>
        <v>0</v>
      </c>
      <c r="M308" s="10">
        <f t="shared" si="40"/>
        <v>0</v>
      </c>
      <c r="N308" s="10">
        <f t="shared" si="40"/>
        <v>0</v>
      </c>
      <c r="O308" s="10">
        <f t="shared" si="40"/>
        <v>0</v>
      </c>
      <c r="P308" s="10">
        <f t="shared" si="40"/>
        <v>0</v>
      </c>
      <c r="Q308" s="10">
        <f t="shared" si="40"/>
        <v>0</v>
      </c>
      <c r="R308" s="10">
        <f t="shared" si="40"/>
        <v>0</v>
      </c>
      <c r="S308" s="10">
        <f t="shared" si="40"/>
        <v>0</v>
      </c>
      <c r="T308" s="10">
        <f t="shared" si="40"/>
        <v>0</v>
      </c>
      <c r="U308" s="10">
        <f t="shared" si="40"/>
        <v>0</v>
      </c>
      <c r="V308" s="10">
        <f t="shared" si="40"/>
        <v>0</v>
      </c>
      <c r="W308" s="10">
        <f t="shared" si="40"/>
        <v>0</v>
      </c>
      <c r="X308" s="66">
        <f t="shared" si="40"/>
        <v>0</v>
      </c>
      <c r="Y308" s="59">
        <f>X308/G302*100</f>
        <v>0</v>
      </c>
    </row>
    <row r="309" spans="1:25" ht="32.25" outlineLevel="6" thickBot="1">
      <c r="A309" s="88" t="s">
        <v>264</v>
      </c>
      <c r="B309" s="92">
        <v>951</v>
      </c>
      <c r="C309" s="93" t="s">
        <v>13</v>
      </c>
      <c r="D309" s="93" t="s">
        <v>271</v>
      </c>
      <c r="E309" s="93" t="s">
        <v>92</v>
      </c>
      <c r="F309" s="93"/>
      <c r="G309" s="144">
        <v>1134.7</v>
      </c>
      <c r="H309" s="12">
        <f t="shared" si="40"/>
        <v>0</v>
      </c>
      <c r="I309" s="12">
        <f t="shared" si="40"/>
        <v>0</v>
      </c>
      <c r="J309" s="12">
        <f t="shared" si="40"/>
        <v>0</v>
      </c>
      <c r="K309" s="12">
        <f t="shared" si="40"/>
        <v>0</v>
      </c>
      <c r="L309" s="12">
        <f t="shared" si="40"/>
        <v>0</v>
      </c>
      <c r="M309" s="12">
        <f t="shared" si="40"/>
        <v>0</v>
      </c>
      <c r="N309" s="12">
        <f t="shared" si="40"/>
        <v>0</v>
      </c>
      <c r="O309" s="12">
        <f t="shared" si="40"/>
        <v>0</v>
      </c>
      <c r="P309" s="12">
        <f t="shared" si="40"/>
        <v>0</v>
      </c>
      <c r="Q309" s="12">
        <f t="shared" si="40"/>
        <v>0</v>
      </c>
      <c r="R309" s="12">
        <f t="shared" si="40"/>
        <v>0</v>
      </c>
      <c r="S309" s="12">
        <f t="shared" si="40"/>
        <v>0</v>
      </c>
      <c r="T309" s="12">
        <f t="shared" si="40"/>
        <v>0</v>
      </c>
      <c r="U309" s="12">
        <f t="shared" si="40"/>
        <v>0</v>
      </c>
      <c r="V309" s="12">
        <f t="shared" si="40"/>
        <v>0</v>
      </c>
      <c r="W309" s="12">
        <f t="shared" si="40"/>
        <v>0</v>
      </c>
      <c r="X309" s="67">
        <f t="shared" si="40"/>
        <v>0</v>
      </c>
      <c r="Y309" s="59">
        <f>X309/G303*100</f>
        <v>0</v>
      </c>
    </row>
    <row r="310" spans="1:25" ht="48" outlineLevel="6" thickBot="1">
      <c r="A310" s="88" t="s">
        <v>266</v>
      </c>
      <c r="B310" s="92">
        <v>951</v>
      </c>
      <c r="C310" s="93" t="s">
        <v>13</v>
      </c>
      <c r="D310" s="93" t="s">
        <v>271</v>
      </c>
      <c r="E310" s="93" t="s">
        <v>93</v>
      </c>
      <c r="F310" s="93"/>
      <c r="G310" s="144">
        <v>6</v>
      </c>
      <c r="H310" s="2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42"/>
      <c r="X310" s="65">
        <v>0</v>
      </c>
      <c r="Y310" s="59">
        <f>X310/G304*100</f>
        <v>0</v>
      </c>
    </row>
    <row r="311" spans="1:25" ht="48" outlineLevel="6" thickBot="1">
      <c r="A311" s="88" t="s">
        <v>259</v>
      </c>
      <c r="B311" s="92">
        <v>951</v>
      </c>
      <c r="C311" s="93" t="s">
        <v>13</v>
      </c>
      <c r="D311" s="93" t="s">
        <v>271</v>
      </c>
      <c r="E311" s="93" t="s">
        <v>260</v>
      </c>
      <c r="F311" s="93"/>
      <c r="G311" s="144">
        <v>297.3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5" t="s">
        <v>101</v>
      </c>
      <c r="B312" s="21">
        <v>951</v>
      </c>
      <c r="C312" s="6" t="s">
        <v>13</v>
      </c>
      <c r="D312" s="6" t="s">
        <v>271</v>
      </c>
      <c r="E312" s="6" t="s">
        <v>95</v>
      </c>
      <c r="F312" s="6"/>
      <c r="G312" s="149">
        <f>G313</f>
        <v>0</v>
      </c>
      <c r="H312" s="77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75"/>
      <c r="Y312" s="59"/>
    </row>
    <row r="313" spans="1:25" ht="32.25" outlineLevel="6" thickBot="1">
      <c r="A313" s="88" t="s">
        <v>103</v>
      </c>
      <c r="B313" s="92">
        <v>951</v>
      </c>
      <c r="C313" s="93" t="s">
        <v>13</v>
      </c>
      <c r="D313" s="93" t="s">
        <v>271</v>
      </c>
      <c r="E313" s="93" t="s">
        <v>97</v>
      </c>
      <c r="F313" s="93"/>
      <c r="G313" s="144">
        <v>0</v>
      </c>
      <c r="H313" s="31">
        <f aca="true" t="shared" si="41" ref="H313:X315">H314</f>
        <v>0</v>
      </c>
      <c r="I313" s="31">
        <f t="shared" si="41"/>
        <v>0</v>
      </c>
      <c r="J313" s="31">
        <f t="shared" si="41"/>
        <v>0</v>
      </c>
      <c r="K313" s="31">
        <f t="shared" si="41"/>
        <v>0</v>
      </c>
      <c r="L313" s="31">
        <f t="shared" si="41"/>
        <v>0</v>
      </c>
      <c r="M313" s="31">
        <f t="shared" si="41"/>
        <v>0</v>
      </c>
      <c r="N313" s="31">
        <f t="shared" si="41"/>
        <v>0</v>
      </c>
      <c r="O313" s="31">
        <f t="shared" si="41"/>
        <v>0</v>
      </c>
      <c r="P313" s="31">
        <f t="shared" si="41"/>
        <v>0</v>
      </c>
      <c r="Q313" s="31">
        <f t="shared" si="41"/>
        <v>0</v>
      </c>
      <c r="R313" s="31">
        <f t="shared" si="41"/>
        <v>0</v>
      </c>
      <c r="S313" s="31">
        <f t="shared" si="41"/>
        <v>0</v>
      </c>
      <c r="T313" s="31">
        <f t="shared" si="41"/>
        <v>0</v>
      </c>
      <c r="U313" s="31">
        <f t="shared" si="41"/>
        <v>0</v>
      </c>
      <c r="V313" s="31">
        <f t="shared" si="41"/>
        <v>0</v>
      </c>
      <c r="W313" s="31">
        <f t="shared" si="41"/>
        <v>0</v>
      </c>
      <c r="X313" s="66">
        <f t="shared" si="41"/>
        <v>1409.01825</v>
      </c>
      <c r="Y313" s="59">
        <f>X313/G307*100</f>
        <v>97.9845792767733</v>
      </c>
    </row>
    <row r="314" spans="1:25" ht="19.5" outlineLevel="6" thickBot="1">
      <c r="A314" s="108" t="s">
        <v>64</v>
      </c>
      <c r="B314" s="18">
        <v>951</v>
      </c>
      <c r="C314" s="14" t="s">
        <v>45</v>
      </c>
      <c r="D314" s="14" t="s">
        <v>267</v>
      </c>
      <c r="E314" s="14" t="s">
        <v>5</v>
      </c>
      <c r="F314" s="14"/>
      <c r="G314" s="142">
        <f>G315</f>
        <v>40471.613999999994</v>
      </c>
      <c r="H314" s="32">
        <f t="shared" si="41"/>
        <v>0</v>
      </c>
      <c r="I314" s="32">
        <f t="shared" si="41"/>
        <v>0</v>
      </c>
      <c r="J314" s="32">
        <f t="shared" si="41"/>
        <v>0</v>
      </c>
      <c r="K314" s="32">
        <f t="shared" si="41"/>
        <v>0</v>
      </c>
      <c r="L314" s="32">
        <f t="shared" si="41"/>
        <v>0</v>
      </c>
      <c r="M314" s="32">
        <f t="shared" si="41"/>
        <v>0</v>
      </c>
      <c r="N314" s="32">
        <f t="shared" si="41"/>
        <v>0</v>
      </c>
      <c r="O314" s="32">
        <f t="shared" si="41"/>
        <v>0</v>
      </c>
      <c r="P314" s="32">
        <f t="shared" si="41"/>
        <v>0</v>
      </c>
      <c r="Q314" s="32">
        <f t="shared" si="41"/>
        <v>0</v>
      </c>
      <c r="R314" s="32">
        <f t="shared" si="41"/>
        <v>0</v>
      </c>
      <c r="S314" s="32">
        <f t="shared" si="41"/>
        <v>0</v>
      </c>
      <c r="T314" s="32">
        <f t="shared" si="41"/>
        <v>0</v>
      </c>
      <c r="U314" s="32">
        <f t="shared" si="41"/>
        <v>0</v>
      </c>
      <c r="V314" s="32">
        <f t="shared" si="41"/>
        <v>0</v>
      </c>
      <c r="W314" s="32">
        <f t="shared" si="41"/>
        <v>0</v>
      </c>
      <c r="X314" s="67">
        <f t="shared" si="41"/>
        <v>1409.01825</v>
      </c>
      <c r="Y314" s="59">
        <f>X314/G308*100</f>
        <v>97.9845792767733</v>
      </c>
    </row>
    <row r="315" spans="1:25" ht="16.5" outlineLevel="6" thickBot="1">
      <c r="A315" s="8" t="s">
        <v>35</v>
      </c>
      <c r="B315" s="19">
        <v>951</v>
      </c>
      <c r="C315" s="9" t="s">
        <v>14</v>
      </c>
      <c r="D315" s="9" t="s">
        <v>267</v>
      </c>
      <c r="E315" s="9" t="s">
        <v>5</v>
      </c>
      <c r="F315" s="9"/>
      <c r="G315" s="143">
        <f>G316+G347+G351+G355+G340</f>
        <v>40471.613999999994</v>
      </c>
      <c r="H315" s="34">
        <f t="shared" si="41"/>
        <v>0</v>
      </c>
      <c r="I315" s="34">
        <f t="shared" si="41"/>
        <v>0</v>
      </c>
      <c r="J315" s="34">
        <f t="shared" si="41"/>
        <v>0</v>
      </c>
      <c r="K315" s="34">
        <f t="shared" si="41"/>
        <v>0</v>
      </c>
      <c r="L315" s="34">
        <f t="shared" si="41"/>
        <v>0</v>
      </c>
      <c r="M315" s="34">
        <f t="shared" si="41"/>
        <v>0</v>
      </c>
      <c r="N315" s="34">
        <f t="shared" si="41"/>
        <v>0</v>
      </c>
      <c r="O315" s="34">
        <f t="shared" si="41"/>
        <v>0</v>
      </c>
      <c r="P315" s="34">
        <f t="shared" si="41"/>
        <v>0</v>
      </c>
      <c r="Q315" s="34">
        <f t="shared" si="41"/>
        <v>0</v>
      </c>
      <c r="R315" s="34">
        <f t="shared" si="41"/>
        <v>0</v>
      </c>
      <c r="S315" s="34">
        <f t="shared" si="41"/>
        <v>0</v>
      </c>
      <c r="T315" s="34">
        <f t="shared" si="41"/>
        <v>0</v>
      </c>
      <c r="U315" s="34">
        <f t="shared" si="41"/>
        <v>0</v>
      </c>
      <c r="V315" s="34">
        <f t="shared" si="41"/>
        <v>0</v>
      </c>
      <c r="W315" s="34">
        <f t="shared" si="41"/>
        <v>0</v>
      </c>
      <c r="X315" s="68">
        <f t="shared" si="41"/>
        <v>1409.01825</v>
      </c>
      <c r="Y315" s="59">
        <f>X315/G309*100</f>
        <v>124.17539878381952</v>
      </c>
    </row>
    <row r="316" spans="1:25" ht="19.5" outlineLevel="6" thickBot="1">
      <c r="A316" s="13" t="s">
        <v>165</v>
      </c>
      <c r="B316" s="19">
        <v>951</v>
      </c>
      <c r="C316" s="11" t="s">
        <v>14</v>
      </c>
      <c r="D316" s="11" t="s">
        <v>314</v>
      </c>
      <c r="E316" s="11" t="s">
        <v>5</v>
      </c>
      <c r="F316" s="11"/>
      <c r="G316" s="146">
        <f>G317+G329</f>
        <v>39605.054</v>
      </c>
      <c r="H316" s="24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42"/>
      <c r="X316" s="65">
        <v>1409.01825</v>
      </c>
      <c r="Y316" s="59">
        <f>X316/G310*100</f>
        <v>23483.6375</v>
      </c>
    </row>
    <row r="317" spans="1:25" ht="19.5" outlineLevel="6" thickBot="1">
      <c r="A317" s="94" t="s">
        <v>123</v>
      </c>
      <c r="B317" s="90">
        <v>951</v>
      </c>
      <c r="C317" s="91" t="s">
        <v>14</v>
      </c>
      <c r="D317" s="91" t="s">
        <v>315</v>
      </c>
      <c r="E317" s="91" t="s">
        <v>5</v>
      </c>
      <c r="F317" s="91"/>
      <c r="G317" s="145">
        <f>G318+G323+G326</f>
        <v>21605.053999999996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32.25" outlineLevel="6" thickBot="1">
      <c r="A318" s="79" t="s">
        <v>166</v>
      </c>
      <c r="B318" s="21">
        <v>951</v>
      </c>
      <c r="C318" s="6" t="s">
        <v>14</v>
      </c>
      <c r="D318" s="6" t="s">
        <v>316</v>
      </c>
      <c r="E318" s="6" t="s">
        <v>5</v>
      </c>
      <c r="F318" s="6"/>
      <c r="G318" s="7">
        <f>G319+G321</f>
        <v>747.724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88" t="s">
        <v>101</v>
      </c>
      <c r="B319" s="92">
        <v>951</v>
      </c>
      <c r="C319" s="93" t="s">
        <v>14</v>
      </c>
      <c r="D319" s="93" t="s">
        <v>316</v>
      </c>
      <c r="E319" s="93" t="s">
        <v>95</v>
      </c>
      <c r="F319" s="93"/>
      <c r="G319" s="98">
        <f>G320</f>
        <v>70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103</v>
      </c>
      <c r="B320" s="92">
        <v>951</v>
      </c>
      <c r="C320" s="93" t="s">
        <v>14</v>
      </c>
      <c r="D320" s="93" t="s">
        <v>316</v>
      </c>
      <c r="E320" s="93" t="s">
        <v>97</v>
      </c>
      <c r="F320" s="93"/>
      <c r="G320" s="98">
        <v>70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19.5" outlineLevel="6" thickBot="1">
      <c r="A321" s="88" t="s">
        <v>414</v>
      </c>
      <c r="B321" s="92">
        <v>951</v>
      </c>
      <c r="C321" s="93" t="s">
        <v>14</v>
      </c>
      <c r="D321" s="93" t="s">
        <v>316</v>
      </c>
      <c r="E321" s="93" t="s">
        <v>420</v>
      </c>
      <c r="F321" s="93"/>
      <c r="G321" s="164">
        <f>G322</f>
        <v>677.724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48" outlineLevel="6" thickBot="1">
      <c r="A322" s="88" t="s">
        <v>415</v>
      </c>
      <c r="B322" s="92">
        <v>951</v>
      </c>
      <c r="C322" s="93" t="s">
        <v>14</v>
      </c>
      <c r="D322" s="93" t="s">
        <v>316</v>
      </c>
      <c r="E322" s="93" t="s">
        <v>421</v>
      </c>
      <c r="F322" s="93"/>
      <c r="G322" s="164">
        <v>677.724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79.5" outlineLevel="6" thickBot="1">
      <c r="A323" s="79" t="s">
        <v>428</v>
      </c>
      <c r="B323" s="21">
        <v>951</v>
      </c>
      <c r="C323" s="6" t="s">
        <v>14</v>
      </c>
      <c r="D323" s="6" t="s">
        <v>430</v>
      </c>
      <c r="E323" s="6" t="s">
        <v>5</v>
      </c>
      <c r="F323" s="6"/>
      <c r="G323" s="149">
        <f>G324</f>
        <v>16335.054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19.5" outlineLevel="6" thickBot="1">
      <c r="A324" s="88" t="s">
        <v>414</v>
      </c>
      <c r="B324" s="92">
        <v>951</v>
      </c>
      <c r="C324" s="93" t="s">
        <v>14</v>
      </c>
      <c r="D324" s="93" t="s">
        <v>430</v>
      </c>
      <c r="E324" s="93" t="s">
        <v>420</v>
      </c>
      <c r="F324" s="93"/>
      <c r="G324" s="144">
        <f>G325</f>
        <v>16335.054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48" outlineLevel="6" thickBot="1">
      <c r="A325" s="88" t="s">
        <v>415</v>
      </c>
      <c r="B325" s="92">
        <v>951</v>
      </c>
      <c r="C325" s="93" t="s">
        <v>14</v>
      </c>
      <c r="D325" s="93" t="s">
        <v>430</v>
      </c>
      <c r="E325" s="93" t="s">
        <v>421</v>
      </c>
      <c r="F325" s="93"/>
      <c r="G325" s="144">
        <v>16335.054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79.5" outlineLevel="6" thickBot="1">
      <c r="A326" s="79" t="s">
        <v>429</v>
      </c>
      <c r="B326" s="21">
        <v>951</v>
      </c>
      <c r="C326" s="6" t="s">
        <v>14</v>
      </c>
      <c r="D326" s="6" t="s">
        <v>431</v>
      </c>
      <c r="E326" s="6" t="s">
        <v>5</v>
      </c>
      <c r="F326" s="6"/>
      <c r="G326" s="149">
        <f>G327</f>
        <v>4522.276</v>
      </c>
      <c r="H326" s="77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75"/>
      <c r="Y326" s="59"/>
    </row>
    <row r="327" spans="1:25" ht="19.5" outlineLevel="6" thickBot="1">
      <c r="A327" s="88" t="s">
        <v>414</v>
      </c>
      <c r="B327" s="92">
        <v>951</v>
      </c>
      <c r="C327" s="93" t="s">
        <v>14</v>
      </c>
      <c r="D327" s="93" t="s">
        <v>431</v>
      </c>
      <c r="E327" s="93" t="s">
        <v>420</v>
      </c>
      <c r="F327" s="93"/>
      <c r="G327" s="144">
        <f>G328</f>
        <v>4522.276</v>
      </c>
      <c r="H327" s="77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75"/>
      <c r="Y327" s="59"/>
    </row>
    <row r="328" spans="1:25" ht="48" outlineLevel="6" thickBot="1">
      <c r="A328" s="88" t="s">
        <v>415</v>
      </c>
      <c r="B328" s="92">
        <v>951</v>
      </c>
      <c r="C328" s="93" t="s">
        <v>14</v>
      </c>
      <c r="D328" s="93" t="s">
        <v>431</v>
      </c>
      <c r="E328" s="93" t="s">
        <v>421</v>
      </c>
      <c r="F328" s="93"/>
      <c r="G328" s="144">
        <v>4522.276</v>
      </c>
      <c r="H328" s="77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75"/>
      <c r="Y328" s="59"/>
    </row>
    <row r="329" spans="1:25" ht="32.25" outlineLevel="6" thickBot="1">
      <c r="A329" s="114" t="s">
        <v>167</v>
      </c>
      <c r="B329" s="90">
        <v>951</v>
      </c>
      <c r="C329" s="91" t="s">
        <v>14</v>
      </c>
      <c r="D329" s="91" t="s">
        <v>317</v>
      </c>
      <c r="E329" s="91" t="s">
        <v>5</v>
      </c>
      <c r="F329" s="91"/>
      <c r="G329" s="16">
        <f>G330+G334+G337</f>
        <v>18000</v>
      </c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75"/>
      <c r="Y329" s="59"/>
    </row>
    <row r="330" spans="1:25" ht="32.25" outlineLevel="6" thickBot="1">
      <c r="A330" s="5" t="s">
        <v>168</v>
      </c>
      <c r="B330" s="21">
        <v>951</v>
      </c>
      <c r="C330" s="6" t="s">
        <v>14</v>
      </c>
      <c r="D330" s="6" t="s">
        <v>318</v>
      </c>
      <c r="E330" s="6" t="s">
        <v>5</v>
      </c>
      <c r="F330" s="6"/>
      <c r="G330" s="7">
        <f>G331</f>
        <v>10000</v>
      </c>
      <c r="H330" s="29">
        <f aca="true" t="shared" si="42" ref="H330:X330">H331</f>
        <v>0</v>
      </c>
      <c r="I330" s="29">
        <f t="shared" si="42"/>
        <v>0</v>
      </c>
      <c r="J330" s="29">
        <f t="shared" si="42"/>
        <v>0</v>
      </c>
      <c r="K330" s="29">
        <f t="shared" si="42"/>
        <v>0</v>
      </c>
      <c r="L330" s="29">
        <f t="shared" si="42"/>
        <v>0</v>
      </c>
      <c r="M330" s="29">
        <f t="shared" si="42"/>
        <v>0</v>
      </c>
      <c r="N330" s="29">
        <f t="shared" si="42"/>
        <v>0</v>
      </c>
      <c r="O330" s="29">
        <f t="shared" si="42"/>
        <v>0</v>
      </c>
      <c r="P330" s="29">
        <f t="shared" si="42"/>
        <v>0</v>
      </c>
      <c r="Q330" s="29">
        <f t="shared" si="42"/>
        <v>0</v>
      </c>
      <c r="R330" s="29">
        <f t="shared" si="42"/>
        <v>0</v>
      </c>
      <c r="S330" s="29">
        <f t="shared" si="42"/>
        <v>0</v>
      </c>
      <c r="T330" s="29">
        <f t="shared" si="42"/>
        <v>0</v>
      </c>
      <c r="U330" s="29">
        <f t="shared" si="42"/>
        <v>0</v>
      </c>
      <c r="V330" s="29">
        <f t="shared" si="42"/>
        <v>0</v>
      </c>
      <c r="W330" s="29">
        <f t="shared" si="42"/>
        <v>0</v>
      </c>
      <c r="X330" s="73">
        <f t="shared" si="42"/>
        <v>669.14176</v>
      </c>
      <c r="Y330" s="59">
        <f>X330/G316*100</f>
        <v>1.6895362899896564</v>
      </c>
    </row>
    <row r="331" spans="1:25" ht="16.5" outlineLevel="6" thickBot="1">
      <c r="A331" s="88" t="s">
        <v>122</v>
      </c>
      <c r="B331" s="92">
        <v>951</v>
      </c>
      <c r="C331" s="93" t="s">
        <v>14</v>
      </c>
      <c r="D331" s="93" t="s">
        <v>318</v>
      </c>
      <c r="E331" s="93" t="s">
        <v>121</v>
      </c>
      <c r="F331" s="93"/>
      <c r="G331" s="98">
        <f>G332+G333</f>
        <v>10000</v>
      </c>
      <c r="H331" s="10">
        <f aca="true" t="shared" si="43" ref="H331:X331">H353</f>
        <v>0</v>
      </c>
      <c r="I331" s="10">
        <f t="shared" si="43"/>
        <v>0</v>
      </c>
      <c r="J331" s="10">
        <f t="shared" si="43"/>
        <v>0</v>
      </c>
      <c r="K331" s="10">
        <f t="shared" si="43"/>
        <v>0</v>
      </c>
      <c r="L331" s="10">
        <f t="shared" si="43"/>
        <v>0</v>
      </c>
      <c r="M331" s="10">
        <f t="shared" si="43"/>
        <v>0</v>
      </c>
      <c r="N331" s="10">
        <f t="shared" si="43"/>
        <v>0</v>
      </c>
      <c r="O331" s="10">
        <f t="shared" si="43"/>
        <v>0</v>
      </c>
      <c r="P331" s="10">
        <f t="shared" si="43"/>
        <v>0</v>
      </c>
      <c r="Q331" s="10">
        <f t="shared" si="43"/>
        <v>0</v>
      </c>
      <c r="R331" s="10">
        <f t="shared" si="43"/>
        <v>0</v>
      </c>
      <c r="S331" s="10">
        <f t="shared" si="43"/>
        <v>0</v>
      </c>
      <c r="T331" s="10">
        <f t="shared" si="43"/>
        <v>0</v>
      </c>
      <c r="U331" s="10">
        <f t="shared" si="43"/>
        <v>0</v>
      </c>
      <c r="V331" s="10">
        <f t="shared" si="43"/>
        <v>0</v>
      </c>
      <c r="W331" s="10">
        <f t="shared" si="43"/>
        <v>0</v>
      </c>
      <c r="X331" s="66">
        <f t="shared" si="43"/>
        <v>669.14176</v>
      </c>
      <c r="Y331" s="59">
        <f>X331/G317*100</f>
        <v>3.097153841874221</v>
      </c>
    </row>
    <row r="332" spans="1:25" ht="48" outlineLevel="6" thickBot="1">
      <c r="A332" s="99" t="s">
        <v>211</v>
      </c>
      <c r="B332" s="92">
        <v>951</v>
      </c>
      <c r="C332" s="93" t="s">
        <v>14</v>
      </c>
      <c r="D332" s="93" t="s">
        <v>318</v>
      </c>
      <c r="E332" s="93" t="s">
        <v>89</v>
      </c>
      <c r="F332" s="93"/>
      <c r="G332" s="98">
        <v>10000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16.5" outlineLevel="6" thickBot="1">
      <c r="A333" s="96" t="s">
        <v>87</v>
      </c>
      <c r="B333" s="92">
        <v>951</v>
      </c>
      <c r="C333" s="93" t="s">
        <v>14</v>
      </c>
      <c r="D333" s="93" t="s">
        <v>327</v>
      </c>
      <c r="E333" s="93" t="s">
        <v>88</v>
      </c>
      <c r="F333" s="93"/>
      <c r="G333" s="98">
        <v>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32.25" outlineLevel="6" thickBot="1">
      <c r="A334" s="5" t="s">
        <v>169</v>
      </c>
      <c r="B334" s="21">
        <v>951</v>
      </c>
      <c r="C334" s="6" t="s">
        <v>14</v>
      </c>
      <c r="D334" s="6" t="s">
        <v>319</v>
      </c>
      <c r="E334" s="6" t="s">
        <v>5</v>
      </c>
      <c r="F334" s="6"/>
      <c r="G334" s="7">
        <f>G335</f>
        <v>8000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34.5" customHeight="1" outlineLevel="6" thickBot="1">
      <c r="A335" s="88" t="s">
        <v>122</v>
      </c>
      <c r="B335" s="92">
        <v>951</v>
      </c>
      <c r="C335" s="93" t="s">
        <v>14</v>
      </c>
      <c r="D335" s="93" t="s">
        <v>319</v>
      </c>
      <c r="E335" s="93" t="s">
        <v>121</v>
      </c>
      <c r="F335" s="93"/>
      <c r="G335" s="98">
        <f>G336</f>
        <v>8000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48" outlineLevel="6" thickBot="1">
      <c r="A336" s="99" t="s">
        <v>211</v>
      </c>
      <c r="B336" s="92">
        <v>951</v>
      </c>
      <c r="C336" s="93" t="s">
        <v>14</v>
      </c>
      <c r="D336" s="93" t="s">
        <v>319</v>
      </c>
      <c r="E336" s="93" t="s">
        <v>89</v>
      </c>
      <c r="F336" s="93"/>
      <c r="G336" s="98">
        <v>8000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79" t="s">
        <v>255</v>
      </c>
      <c r="B337" s="21">
        <v>951</v>
      </c>
      <c r="C337" s="6" t="s">
        <v>14</v>
      </c>
      <c r="D337" s="6" t="s">
        <v>320</v>
      </c>
      <c r="E337" s="6" t="s">
        <v>5</v>
      </c>
      <c r="F337" s="6"/>
      <c r="G337" s="7">
        <f>G338</f>
        <v>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16.5" outlineLevel="6" thickBot="1">
      <c r="A338" s="88" t="s">
        <v>122</v>
      </c>
      <c r="B338" s="92">
        <v>951</v>
      </c>
      <c r="C338" s="93" t="s">
        <v>14</v>
      </c>
      <c r="D338" s="93" t="s">
        <v>320</v>
      </c>
      <c r="E338" s="93" t="s">
        <v>121</v>
      </c>
      <c r="F338" s="93"/>
      <c r="G338" s="98">
        <f>G339</f>
        <v>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48" outlineLevel="6" thickBot="1">
      <c r="A339" s="99" t="s">
        <v>211</v>
      </c>
      <c r="B339" s="92">
        <v>951</v>
      </c>
      <c r="C339" s="93" t="s">
        <v>14</v>
      </c>
      <c r="D339" s="93" t="s">
        <v>320</v>
      </c>
      <c r="E339" s="93" t="s">
        <v>89</v>
      </c>
      <c r="F339" s="93"/>
      <c r="G339" s="98">
        <v>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32.25" outlineLevel="6" thickBot="1">
      <c r="A340" s="80" t="s">
        <v>388</v>
      </c>
      <c r="B340" s="19">
        <v>951</v>
      </c>
      <c r="C340" s="9" t="s">
        <v>14</v>
      </c>
      <c r="D340" s="9" t="s">
        <v>330</v>
      </c>
      <c r="E340" s="9" t="s">
        <v>5</v>
      </c>
      <c r="F340" s="9"/>
      <c r="G340" s="10">
        <f>G341+G344</f>
        <v>616.56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32.25" outlineLevel="6" thickBot="1">
      <c r="A341" s="114" t="s">
        <v>387</v>
      </c>
      <c r="B341" s="90">
        <v>951</v>
      </c>
      <c r="C341" s="90" t="s">
        <v>14</v>
      </c>
      <c r="D341" s="90" t="s">
        <v>393</v>
      </c>
      <c r="E341" s="90" t="s">
        <v>5</v>
      </c>
      <c r="F341" s="90"/>
      <c r="G341" s="168">
        <f>G342</f>
        <v>116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16.5" outlineLevel="6" thickBot="1">
      <c r="A342" s="5" t="s">
        <v>122</v>
      </c>
      <c r="B342" s="21">
        <v>951</v>
      </c>
      <c r="C342" s="21" t="s">
        <v>14</v>
      </c>
      <c r="D342" s="21" t="s">
        <v>393</v>
      </c>
      <c r="E342" s="21">
        <v>610</v>
      </c>
      <c r="F342" s="21"/>
      <c r="G342" s="167">
        <f>G343</f>
        <v>116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16.5" outlineLevel="6" thickBot="1">
      <c r="A343" s="96" t="s">
        <v>87</v>
      </c>
      <c r="B343" s="92">
        <v>951</v>
      </c>
      <c r="C343" s="93" t="s">
        <v>14</v>
      </c>
      <c r="D343" s="93" t="s">
        <v>393</v>
      </c>
      <c r="E343" s="93" t="s">
        <v>88</v>
      </c>
      <c r="F343" s="93"/>
      <c r="G343" s="98">
        <v>116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32.25" outlineLevel="6" thickBot="1">
      <c r="A344" s="114" t="s">
        <v>426</v>
      </c>
      <c r="B344" s="90">
        <v>951</v>
      </c>
      <c r="C344" s="90" t="s">
        <v>14</v>
      </c>
      <c r="D344" s="91" t="s">
        <v>427</v>
      </c>
      <c r="E344" s="91" t="s">
        <v>5</v>
      </c>
      <c r="F344" s="91"/>
      <c r="G344" s="145">
        <f>G345</f>
        <v>500.56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16.5" outlineLevel="6" thickBot="1">
      <c r="A345" s="5" t="s">
        <v>122</v>
      </c>
      <c r="B345" s="21">
        <v>951</v>
      </c>
      <c r="C345" s="21" t="s">
        <v>14</v>
      </c>
      <c r="D345" s="6" t="s">
        <v>427</v>
      </c>
      <c r="E345" s="6" t="s">
        <v>121</v>
      </c>
      <c r="F345" s="6"/>
      <c r="G345" s="149">
        <f>G346</f>
        <v>500.56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16.5" outlineLevel="6" thickBot="1">
      <c r="A346" s="96" t="s">
        <v>87</v>
      </c>
      <c r="B346" s="92">
        <v>951</v>
      </c>
      <c r="C346" s="93" t="s">
        <v>14</v>
      </c>
      <c r="D346" s="93" t="s">
        <v>427</v>
      </c>
      <c r="E346" s="93" t="s">
        <v>88</v>
      </c>
      <c r="F346" s="93"/>
      <c r="G346" s="144">
        <v>500.56</v>
      </c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66"/>
      <c r="Y346" s="59"/>
    </row>
    <row r="347" spans="1:25" ht="16.5" outlineLevel="6" thickBot="1">
      <c r="A347" s="8" t="s">
        <v>238</v>
      </c>
      <c r="B347" s="19">
        <v>951</v>
      </c>
      <c r="C347" s="9" t="s">
        <v>14</v>
      </c>
      <c r="D347" s="9" t="s">
        <v>321</v>
      </c>
      <c r="E347" s="9" t="s">
        <v>5</v>
      </c>
      <c r="F347" s="9"/>
      <c r="G347" s="10">
        <f>G348</f>
        <v>100</v>
      </c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66"/>
      <c r="Y347" s="59"/>
    </row>
    <row r="348" spans="1:25" ht="48" outlineLevel="6" thickBot="1">
      <c r="A348" s="79" t="s">
        <v>170</v>
      </c>
      <c r="B348" s="21">
        <v>951</v>
      </c>
      <c r="C348" s="6" t="s">
        <v>14</v>
      </c>
      <c r="D348" s="6" t="s">
        <v>322</v>
      </c>
      <c r="E348" s="6" t="s">
        <v>5</v>
      </c>
      <c r="F348" s="6"/>
      <c r="G348" s="7">
        <f>G349</f>
        <v>100</v>
      </c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66"/>
      <c r="Y348" s="59"/>
    </row>
    <row r="349" spans="1:25" ht="32.25" outlineLevel="6" thickBot="1">
      <c r="A349" s="88" t="s">
        <v>101</v>
      </c>
      <c r="B349" s="92">
        <v>951</v>
      </c>
      <c r="C349" s="93" t="s">
        <v>14</v>
      </c>
      <c r="D349" s="93" t="s">
        <v>322</v>
      </c>
      <c r="E349" s="93" t="s">
        <v>95</v>
      </c>
      <c r="F349" s="93"/>
      <c r="G349" s="98">
        <f>G350</f>
        <v>100</v>
      </c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66"/>
      <c r="Y349" s="59"/>
    </row>
    <row r="350" spans="1:25" ht="32.25" outlineLevel="6" thickBot="1">
      <c r="A350" s="88" t="s">
        <v>103</v>
      </c>
      <c r="B350" s="92">
        <v>951</v>
      </c>
      <c r="C350" s="93" t="s">
        <v>14</v>
      </c>
      <c r="D350" s="93" t="s">
        <v>322</v>
      </c>
      <c r="E350" s="93" t="s">
        <v>97</v>
      </c>
      <c r="F350" s="93"/>
      <c r="G350" s="98">
        <v>100</v>
      </c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66"/>
      <c r="Y350" s="59"/>
    </row>
    <row r="351" spans="1:25" ht="16.5" outlineLevel="6" thickBot="1">
      <c r="A351" s="8" t="s">
        <v>239</v>
      </c>
      <c r="B351" s="19">
        <v>951</v>
      </c>
      <c r="C351" s="9" t="s">
        <v>14</v>
      </c>
      <c r="D351" s="9" t="s">
        <v>323</v>
      </c>
      <c r="E351" s="9" t="s">
        <v>5</v>
      </c>
      <c r="F351" s="9"/>
      <c r="G351" s="10">
        <f>G352</f>
        <v>100</v>
      </c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66"/>
      <c r="Y351" s="59"/>
    </row>
    <row r="352" spans="1:25" ht="32.25" outlineLevel="6" thickBot="1">
      <c r="A352" s="79" t="s">
        <v>171</v>
      </c>
      <c r="B352" s="21">
        <v>951</v>
      </c>
      <c r="C352" s="6" t="s">
        <v>14</v>
      </c>
      <c r="D352" s="6" t="s">
        <v>324</v>
      </c>
      <c r="E352" s="6" t="s">
        <v>5</v>
      </c>
      <c r="F352" s="6"/>
      <c r="G352" s="7">
        <f>G353</f>
        <v>100</v>
      </c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66"/>
      <c r="Y352" s="59"/>
    </row>
    <row r="353" spans="1:25" ht="32.25" outlineLevel="6" thickBot="1">
      <c r="A353" s="88" t="s">
        <v>101</v>
      </c>
      <c r="B353" s="92">
        <v>951</v>
      </c>
      <c r="C353" s="93" t="s">
        <v>14</v>
      </c>
      <c r="D353" s="93" t="s">
        <v>324</v>
      </c>
      <c r="E353" s="93" t="s">
        <v>95</v>
      </c>
      <c r="F353" s="93"/>
      <c r="G353" s="98">
        <f>G354</f>
        <v>100</v>
      </c>
      <c r="H353" s="12">
        <f aca="true" t="shared" si="44" ref="H353:X353">H354</f>
        <v>0</v>
      </c>
      <c r="I353" s="12">
        <f t="shared" si="44"/>
        <v>0</v>
      </c>
      <c r="J353" s="12">
        <f t="shared" si="44"/>
        <v>0</v>
      </c>
      <c r="K353" s="12">
        <f t="shared" si="44"/>
        <v>0</v>
      </c>
      <c r="L353" s="12">
        <f t="shared" si="44"/>
        <v>0</v>
      </c>
      <c r="M353" s="12">
        <f t="shared" si="44"/>
        <v>0</v>
      </c>
      <c r="N353" s="12">
        <f t="shared" si="44"/>
        <v>0</v>
      </c>
      <c r="O353" s="12">
        <f t="shared" si="44"/>
        <v>0</v>
      </c>
      <c r="P353" s="12">
        <f t="shared" si="44"/>
        <v>0</v>
      </c>
      <c r="Q353" s="12">
        <f t="shared" si="44"/>
        <v>0</v>
      </c>
      <c r="R353" s="12">
        <f t="shared" si="44"/>
        <v>0</v>
      </c>
      <c r="S353" s="12">
        <f t="shared" si="44"/>
        <v>0</v>
      </c>
      <c r="T353" s="12">
        <f t="shared" si="44"/>
        <v>0</v>
      </c>
      <c r="U353" s="12">
        <f t="shared" si="44"/>
        <v>0</v>
      </c>
      <c r="V353" s="12">
        <f t="shared" si="44"/>
        <v>0</v>
      </c>
      <c r="W353" s="12">
        <f t="shared" si="44"/>
        <v>0</v>
      </c>
      <c r="X353" s="67">
        <f t="shared" si="44"/>
        <v>669.14176</v>
      </c>
      <c r="Y353" s="59">
        <f>X353/G347*100</f>
        <v>669.14176</v>
      </c>
    </row>
    <row r="354" spans="1:25" ht="32.25" outlineLevel="6" thickBot="1">
      <c r="A354" s="88" t="s">
        <v>103</v>
      </c>
      <c r="B354" s="92">
        <v>951</v>
      </c>
      <c r="C354" s="93" t="s">
        <v>14</v>
      </c>
      <c r="D354" s="93" t="s">
        <v>324</v>
      </c>
      <c r="E354" s="93" t="s">
        <v>97</v>
      </c>
      <c r="F354" s="93"/>
      <c r="G354" s="98">
        <v>100</v>
      </c>
      <c r="H354" s="24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42"/>
      <c r="X354" s="65">
        <v>669.14176</v>
      </c>
      <c r="Y354" s="59">
        <f>X354/G348*100</f>
        <v>669.14176</v>
      </c>
    </row>
    <row r="355" spans="1:25" ht="19.5" outlineLevel="6" thickBot="1">
      <c r="A355" s="8" t="s">
        <v>240</v>
      </c>
      <c r="B355" s="19">
        <v>951</v>
      </c>
      <c r="C355" s="9" t="s">
        <v>14</v>
      </c>
      <c r="D355" s="9" t="s">
        <v>325</v>
      </c>
      <c r="E355" s="9" t="s">
        <v>5</v>
      </c>
      <c r="F355" s="9"/>
      <c r="G355" s="10">
        <f>G356</f>
        <v>50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79" t="s">
        <v>172</v>
      </c>
      <c r="B356" s="21">
        <v>951</v>
      </c>
      <c r="C356" s="6" t="s">
        <v>14</v>
      </c>
      <c r="D356" s="6" t="s">
        <v>326</v>
      </c>
      <c r="E356" s="6" t="s">
        <v>5</v>
      </c>
      <c r="F356" s="6"/>
      <c r="G356" s="7">
        <f>G357</f>
        <v>50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88" t="s">
        <v>101</v>
      </c>
      <c r="B357" s="92">
        <v>951</v>
      </c>
      <c r="C357" s="93" t="s">
        <v>14</v>
      </c>
      <c r="D357" s="93" t="s">
        <v>326</v>
      </c>
      <c r="E357" s="93" t="s">
        <v>95</v>
      </c>
      <c r="F357" s="93"/>
      <c r="G357" s="98">
        <f>G358</f>
        <v>50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88" t="s">
        <v>103</v>
      </c>
      <c r="B358" s="92">
        <v>951</v>
      </c>
      <c r="C358" s="93" t="s">
        <v>14</v>
      </c>
      <c r="D358" s="93" t="s">
        <v>326</v>
      </c>
      <c r="E358" s="93" t="s">
        <v>97</v>
      </c>
      <c r="F358" s="93"/>
      <c r="G358" s="98">
        <v>50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9.5" outlineLevel="6" thickBot="1">
      <c r="A359" s="108" t="s">
        <v>44</v>
      </c>
      <c r="B359" s="18">
        <v>951</v>
      </c>
      <c r="C359" s="14" t="s">
        <v>43</v>
      </c>
      <c r="D359" s="14" t="s">
        <v>267</v>
      </c>
      <c r="E359" s="14" t="s">
        <v>5</v>
      </c>
      <c r="F359" s="14"/>
      <c r="G359" s="15">
        <f>G360+G366+G380</f>
        <v>4753.6548999999995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19.5" outlineLevel="6" thickBot="1">
      <c r="A360" s="124" t="s">
        <v>36</v>
      </c>
      <c r="B360" s="18">
        <v>951</v>
      </c>
      <c r="C360" s="39" t="s">
        <v>15</v>
      </c>
      <c r="D360" s="39" t="s">
        <v>267</v>
      </c>
      <c r="E360" s="39" t="s">
        <v>5</v>
      </c>
      <c r="F360" s="39"/>
      <c r="G360" s="119">
        <f>G361</f>
        <v>741.75</v>
      </c>
      <c r="H360" s="77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75"/>
      <c r="Y360" s="59"/>
    </row>
    <row r="361" spans="1:25" ht="32.25" outlineLevel="6" thickBot="1">
      <c r="A361" s="112" t="s">
        <v>137</v>
      </c>
      <c r="B361" s="19">
        <v>951</v>
      </c>
      <c r="C361" s="9" t="s">
        <v>15</v>
      </c>
      <c r="D361" s="9" t="s">
        <v>268</v>
      </c>
      <c r="E361" s="9" t="s">
        <v>5</v>
      </c>
      <c r="F361" s="9"/>
      <c r="G361" s="10">
        <f>G362</f>
        <v>741.75</v>
      </c>
      <c r="H361" s="77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75"/>
      <c r="Y361" s="59"/>
    </row>
    <row r="362" spans="1:25" ht="35.25" customHeight="1" outlineLevel="6" thickBot="1">
      <c r="A362" s="112" t="s">
        <v>138</v>
      </c>
      <c r="B362" s="19">
        <v>951</v>
      </c>
      <c r="C362" s="11" t="s">
        <v>15</v>
      </c>
      <c r="D362" s="11" t="s">
        <v>269</v>
      </c>
      <c r="E362" s="11" t="s">
        <v>5</v>
      </c>
      <c r="F362" s="11"/>
      <c r="G362" s="12">
        <f>G363</f>
        <v>741.75</v>
      </c>
      <c r="H362" s="77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75"/>
      <c r="Y362" s="59"/>
    </row>
    <row r="363" spans="1:25" ht="32.25" outlineLevel="6" thickBot="1">
      <c r="A363" s="94" t="s">
        <v>173</v>
      </c>
      <c r="B363" s="90">
        <v>951</v>
      </c>
      <c r="C363" s="91" t="s">
        <v>15</v>
      </c>
      <c r="D363" s="91" t="s">
        <v>328</v>
      </c>
      <c r="E363" s="91" t="s">
        <v>5</v>
      </c>
      <c r="F363" s="91"/>
      <c r="G363" s="16">
        <f>G364</f>
        <v>741.75</v>
      </c>
      <c r="H363" s="77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75"/>
      <c r="Y363" s="59"/>
    </row>
    <row r="364" spans="1:25" ht="32.25" outlineLevel="6" thickBot="1">
      <c r="A364" s="5" t="s">
        <v>126</v>
      </c>
      <c r="B364" s="21">
        <v>951</v>
      </c>
      <c r="C364" s="6" t="s">
        <v>15</v>
      </c>
      <c r="D364" s="6" t="s">
        <v>328</v>
      </c>
      <c r="E364" s="6" t="s">
        <v>124</v>
      </c>
      <c r="F364" s="6"/>
      <c r="G364" s="7">
        <f>G365</f>
        <v>741.75</v>
      </c>
      <c r="H364" s="77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75"/>
      <c r="Y364" s="59"/>
    </row>
    <row r="365" spans="1:25" ht="32.25" outlineLevel="6" thickBot="1">
      <c r="A365" s="88" t="s">
        <v>127</v>
      </c>
      <c r="B365" s="92">
        <v>951</v>
      </c>
      <c r="C365" s="93" t="s">
        <v>15</v>
      </c>
      <c r="D365" s="93" t="s">
        <v>328</v>
      </c>
      <c r="E365" s="93" t="s">
        <v>125</v>
      </c>
      <c r="F365" s="93"/>
      <c r="G365" s="98">
        <v>741.75</v>
      </c>
      <c r="H365" s="77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75"/>
      <c r="Y365" s="59"/>
    </row>
    <row r="366" spans="1:25" ht="19.5" outlineLevel="6" thickBot="1">
      <c r="A366" s="124" t="s">
        <v>37</v>
      </c>
      <c r="B366" s="18">
        <v>951</v>
      </c>
      <c r="C366" s="39" t="s">
        <v>16</v>
      </c>
      <c r="D366" s="39" t="s">
        <v>267</v>
      </c>
      <c r="E366" s="39" t="s">
        <v>5</v>
      </c>
      <c r="F366" s="39"/>
      <c r="G366" s="119">
        <f>G367+G372</f>
        <v>3961.9049</v>
      </c>
      <c r="H366" s="77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75"/>
      <c r="Y366" s="59"/>
    </row>
    <row r="367" spans="1:25" ht="32.25" outlineLevel="6" thickBot="1">
      <c r="A367" s="112" t="s">
        <v>137</v>
      </c>
      <c r="B367" s="19">
        <v>951</v>
      </c>
      <c r="C367" s="9" t="s">
        <v>16</v>
      </c>
      <c r="D367" s="9" t="s">
        <v>268</v>
      </c>
      <c r="E367" s="9" t="s">
        <v>5</v>
      </c>
      <c r="F367" s="9"/>
      <c r="G367" s="10">
        <f>G368</f>
        <v>24.89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32.25" outlineLevel="6" thickBot="1">
      <c r="A368" s="112" t="s">
        <v>138</v>
      </c>
      <c r="B368" s="19">
        <v>951</v>
      </c>
      <c r="C368" s="11" t="s">
        <v>16</v>
      </c>
      <c r="D368" s="11" t="s">
        <v>269</v>
      </c>
      <c r="E368" s="11" t="s">
        <v>5</v>
      </c>
      <c r="F368" s="11"/>
      <c r="G368" s="12">
        <f>G369</f>
        <v>24.89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63.75" outlineLevel="6" thickBot="1">
      <c r="A369" s="94" t="s">
        <v>399</v>
      </c>
      <c r="B369" s="90">
        <v>951</v>
      </c>
      <c r="C369" s="91" t="s">
        <v>16</v>
      </c>
      <c r="D369" s="91" t="s">
        <v>395</v>
      </c>
      <c r="E369" s="91" t="s">
        <v>5</v>
      </c>
      <c r="F369" s="91"/>
      <c r="G369" s="16">
        <f>G370</f>
        <v>24.89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32.25" outlineLevel="6" thickBot="1">
      <c r="A370" s="5" t="s">
        <v>108</v>
      </c>
      <c r="B370" s="21">
        <v>951</v>
      </c>
      <c r="C370" s="6" t="s">
        <v>16</v>
      </c>
      <c r="D370" s="6" t="s">
        <v>395</v>
      </c>
      <c r="E370" s="6" t="s">
        <v>107</v>
      </c>
      <c r="F370" s="6"/>
      <c r="G370" s="7">
        <f>G371</f>
        <v>24.89</v>
      </c>
      <c r="H370" s="77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75"/>
      <c r="Y370" s="59"/>
    </row>
    <row r="371" spans="1:25" ht="32.25" outlineLevel="6" thickBot="1">
      <c r="A371" s="88" t="s">
        <v>127</v>
      </c>
      <c r="B371" s="92">
        <v>951</v>
      </c>
      <c r="C371" s="93" t="s">
        <v>16</v>
      </c>
      <c r="D371" s="93" t="s">
        <v>395</v>
      </c>
      <c r="E371" s="93" t="s">
        <v>128</v>
      </c>
      <c r="F371" s="93"/>
      <c r="G371" s="98">
        <v>24.89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19.5" outlineLevel="6" thickBot="1">
      <c r="A372" s="13" t="s">
        <v>148</v>
      </c>
      <c r="B372" s="19">
        <v>951</v>
      </c>
      <c r="C372" s="9" t="s">
        <v>16</v>
      </c>
      <c r="D372" s="9" t="s">
        <v>267</v>
      </c>
      <c r="E372" s="9" t="s">
        <v>5</v>
      </c>
      <c r="F372" s="9"/>
      <c r="G372" s="143">
        <f>G373</f>
        <v>3937.0149</v>
      </c>
      <c r="H372" s="77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75"/>
      <c r="Y372" s="59"/>
    </row>
    <row r="373" spans="1:25" ht="19.5" outlineLevel="6" thickBot="1">
      <c r="A373" s="8" t="s">
        <v>241</v>
      </c>
      <c r="B373" s="19">
        <v>951</v>
      </c>
      <c r="C373" s="9" t="s">
        <v>16</v>
      </c>
      <c r="D373" s="9" t="s">
        <v>329</v>
      </c>
      <c r="E373" s="9" t="s">
        <v>5</v>
      </c>
      <c r="F373" s="9"/>
      <c r="G373" s="10">
        <f>G374+G377</f>
        <v>3937.0149</v>
      </c>
      <c r="H373" s="29" t="e">
        <f aca="true" t="shared" si="45" ref="H373:X373">H374+H378</f>
        <v>#REF!</v>
      </c>
      <c r="I373" s="29" t="e">
        <f t="shared" si="45"/>
        <v>#REF!</v>
      </c>
      <c r="J373" s="29" t="e">
        <f t="shared" si="45"/>
        <v>#REF!</v>
      </c>
      <c r="K373" s="29" t="e">
        <f t="shared" si="45"/>
        <v>#REF!</v>
      </c>
      <c r="L373" s="29" t="e">
        <f t="shared" si="45"/>
        <v>#REF!</v>
      </c>
      <c r="M373" s="29" t="e">
        <f t="shared" si="45"/>
        <v>#REF!</v>
      </c>
      <c r="N373" s="29" t="e">
        <f t="shared" si="45"/>
        <v>#REF!</v>
      </c>
      <c r="O373" s="29" t="e">
        <f t="shared" si="45"/>
        <v>#REF!</v>
      </c>
      <c r="P373" s="29" t="e">
        <f t="shared" si="45"/>
        <v>#REF!</v>
      </c>
      <c r="Q373" s="29" t="e">
        <f t="shared" si="45"/>
        <v>#REF!</v>
      </c>
      <c r="R373" s="29" t="e">
        <f t="shared" si="45"/>
        <v>#REF!</v>
      </c>
      <c r="S373" s="29" t="e">
        <f t="shared" si="45"/>
        <v>#REF!</v>
      </c>
      <c r="T373" s="29" t="e">
        <f t="shared" si="45"/>
        <v>#REF!</v>
      </c>
      <c r="U373" s="29" t="e">
        <f t="shared" si="45"/>
        <v>#REF!</v>
      </c>
      <c r="V373" s="29" t="e">
        <f t="shared" si="45"/>
        <v>#REF!</v>
      </c>
      <c r="W373" s="29" t="e">
        <f t="shared" si="45"/>
        <v>#REF!</v>
      </c>
      <c r="X373" s="73" t="e">
        <f t="shared" si="45"/>
        <v>#REF!</v>
      </c>
      <c r="Y373" s="59" t="e">
        <f>X373/G361*100</f>
        <v>#REF!</v>
      </c>
    </row>
    <row r="374" spans="1:25" ht="32.25" outlineLevel="6" thickBot="1">
      <c r="A374" s="114" t="s">
        <v>174</v>
      </c>
      <c r="B374" s="90">
        <v>951</v>
      </c>
      <c r="C374" s="91" t="s">
        <v>16</v>
      </c>
      <c r="D374" s="91" t="s">
        <v>394</v>
      </c>
      <c r="E374" s="91" t="s">
        <v>5</v>
      </c>
      <c r="F374" s="91"/>
      <c r="G374" s="16">
        <f>G375</f>
        <v>1280.3</v>
      </c>
      <c r="H374" s="31" t="e">
        <f aca="true" t="shared" si="46" ref="H374:X375">H375</f>
        <v>#REF!</v>
      </c>
      <c r="I374" s="31" t="e">
        <f t="shared" si="46"/>
        <v>#REF!</v>
      </c>
      <c r="J374" s="31" t="e">
        <f t="shared" si="46"/>
        <v>#REF!</v>
      </c>
      <c r="K374" s="31" t="e">
        <f t="shared" si="46"/>
        <v>#REF!</v>
      </c>
      <c r="L374" s="31" t="e">
        <f t="shared" si="46"/>
        <v>#REF!</v>
      </c>
      <c r="M374" s="31" t="e">
        <f t="shared" si="46"/>
        <v>#REF!</v>
      </c>
      <c r="N374" s="31" t="e">
        <f t="shared" si="46"/>
        <v>#REF!</v>
      </c>
      <c r="O374" s="31" t="e">
        <f t="shared" si="46"/>
        <v>#REF!</v>
      </c>
      <c r="P374" s="31" t="e">
        <f t="shared" si="46"/>
        <v>#REF!</v>
      </c>
      <c r="Q374" s="31" t="e">
        <f t="shared" si="46"/>
        <v>#REF!</v>
      </c>
      <c r="R374" s="31" t="e">
        <f t="shared" si="46"/>
        <v>#REF!</v>
      </c>
      <c r="S374" s="31" t="e">
        <f t="shared" si="46"/>
        <v>#REF!</v>
      </c>
      <c r="T374" s="31" t="e">
        <f t="shared" si="46"/>
        <v>#REF!</v>
      </c>
      <c r="U374" s="31" t="e">
        <f t="shared" si="46"/>
        <v>#REF!</v>
      </c>
      <c r="V374" s="31" t="e">
        <f t="shared" si="46"/>
        <v>#REF!</v>
      </c>
      <c r="W374" s="31" t="e">
        <f t="shared" si="46"/>
        <v>#REF!</v>
      </c>
      <c r="X374" s="66" t="e">
        <f t="shared" si="46"/>
        <v>#REF!</v>
      </c>
      <c r="Y374" s="59" t="e">
        <f>X374/G362*100</f>
        <v>#REF!</v>
      </c>
    </row>
    <row r="375" spans="1:25" ht="32.25" outlineLevel="6" thickBot="1">
      <c r="A375" s="5" t="s">
        <v>108</v>
      </c>
      <c r="B375" s="21">
        <v>951</v>
      </c>
      <c r="C375" s="6" t="s">
        <v>16</v>
      </c>
      <c r="D375" s="6" t="s">
        <v>394</v>
      </c>
      <c r="E375" s="6" t="s">
        <v>107</v>
      </c>
      <c r="F375" s="6"/>
      <c r="G375" s="7">
        <f>G376</f>
        <v>1280.3</v>
      </c>
      <c r="H375" s="32" t="e">
        <f t="shared" si="46"/>
        <v>#REF!</v>
      </c>
      <c r="I375" s="32" t="e">
        <f t="shared" si="46"/>
        <v>#REF!</v>
      </c>
      <c r="J375" s="32" t="e">
        <f t="shared" si="46"/>
        <v>#REF!</v>
      </c>
      <c r="K375" s="32" t="e">
        <f t="shared" si="46"/>
        <v>#REF!</v>
      </c>
      <c r="L375" s="32" t="e">
        <f t="shared" si="46"/>
        <v>#REF!</v>
      </c>
      <c r="M375" s="32" t="e">
        <f t="shared" si="46"/>
        <v>#REF!</v>
      </c>
      <c r="N375" s="32" t="e">
        <f t="shared" si="46"/>
        <v>#REF!</v>
      </c>
      <c r="O375" s="32" t="e">
        <f t="shared" si="46"/>
        <v>#REF!</v>
      </c>
      <c r="P375" s="32" t="e">
        <f t="shared" si="46"/>
        <v>#REF!</v>
      </c>
      <c r="Q375" s="32" t="e">
        <f t="shared" si="46"/>
        <v>#REF!</v>
      </c>
      <c r="R375" s="32" t="e">
        <f t="shared" si="46"/>
        <v>#REF!</v>
      </c>
      <c r="S375" s="32" t="e">
        <f t="shared" si="46"/>
        <v>#REF!</v>
      </c>
      <c r="T375" s="32" t="e">
        <f t="shared" si="46"/>
        <v>#REF!</v>
      </c>
      <c r="U375" s="32" t="e">
        <f t="shared" si="46"/>
        <v>#REF!</v>
      </c>
      <c r="V375" s="32" t="e">
        <f t="shared" si="46"/>
        <v>#REF!</v>
      </c>
      <c r="W375" s="32" t="e">
        <f t="shared" si="46"/>
        <v>#REF!</v>
      </c>
      <c r="X375" s="67" t="e">
        <f t="shared" si="46"/>
        <v>#REF!</v>
      </c>
      <c r="Y375" s="59" t="e">
        <f>X375/G363*100</f>
        <v>#REF!</v>
      </c>
    </row>
    <row r="376" spans="1:25" ht="16.5" outlineLevel="6" thickBot="1">
      <c r="A376" s="88" t="s">
        <v>129</v>
      </c>
      <c r="B376" s="92">
        <v>951</v>
      </c>
      <c r="C376" s="93" t="s">
        <v>16</v>
      </c>
      <c r="D376" s="93" t="s">
        <v>394</v>
      </c>
      <c r="E376" s="93" t="s">
        <v>128</v>
      </c>
      <c r="F376" s="93"/>
      <c r="G376" s="98">
        <v>1280.3</v>
      </c>
      <c r="H376" s="34" t="e">
        <f>#REF!</f>
        <v>#REF!</v>
      </c>
      <c r="I376" s="34" t="e">
        <f>#REF!</f>
        <v>#REF!</v>
      </c>
      <c r="J376" s="34" t="e">
        <f>#REF!</f>
        <v>#REF!</v>
      </c>
      <c r="K376" s="34" t="e">
        <f>#REF!</f>
        <v>#REF!</v>
      </c>
      <c r="L376" s="34" t="e">
        <f>#REF!</f>
        <v>#REF!</v>
      </c>
      <c r="M376" s="34" t="e">
        <f>#REF!</f>
        <v>#REF!</v>
      </c>
      <c r="N376" s="34" t="e">
        <f>#REF!</f>
        <v>#REF!</v>
      </c>
      <c r="O376" s="34" t="e">
        <f>#REF!</f>
        <v>#REF!</v>
      </c>
      <c r="P376" s="34" t="e">
        <f>#REF!</f>
        <v>#REF!</v>
      </c>
      <c r="Q376" s="34" t="e">
        <f>#REF!</f>
        <v>#REF!</v>
      </c>
      <c r="R376" s="34" t="e">
        <f>#REF!</f>
        <v>#REF!</v>
      </c>
      <c r="S376" s="34" t="e">
        <f>#REF!</f>
        <v>#REF!</v>
      </c>
      <c r="T376" s="34" t="e">
        <f>#REF!</f>
        <v>#REF!</v>
      </c>
      <c r="U376" s="34" t="e">
        <f>#REF!</f>
        <v>#REF!</v>
      </c>
      <c r="V376" s="34" t="e">
        <f>#REF!</f>
        <v>#REF!</v>
      </c>
      <c r="W376" s="34" t="e">
        <f>#REF!</f>
        <v>#REF!</v>
      </c>
      <c r="X376" s="68" t="e">
        <f>#REF!</f>
        <v>#REF!</v>
      </c>
      <c r="Y376" s="59" t="e">
        <f>X376/G364*100</f>
        <v>#REF!</v>
      </c>
    </row>
    <row r="377" spans="1:25" ht="32.25" outlineLevel="6" thickBot="1">
      <c r="A377" s="114" t="s">
        <v>432</v>
      </c>
      <c r="B377" s="90">
        <v>951</v>
      </c>
      <c r="C377" s="91" t="s">
        <v>16</v>
      </c>
      <c r="D377" s="91" t="s">
        <v>433</v>
      </c>
      <c r="E377" s="91" t="s">
        <v>5</v>
      </c>
      <c r="F377" s="91"/>
      <c r="G377" s="145">
        <f>G378</f>
        <v>2656.7149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5" t="s">
        <v>108</v>
      </c>
      <c r="B378" s="21">
        <v>951</v>
      </c>
      <c r="C378" s="6" t="s">
        <v>16</v>
      </c>
      <c r="D378" s="6" t="s">
        <v>433</v>
      </c>
      <c r="E378" s="6" t="s">
        <v>107</v>
      </c>
      <c r="F378" s="6"/>
      <c r="G378" s="149">
        <f>G379</f>
        <v>2656.7149</v>
      </c>
      <c r="H378" s="31">
        <f aca="true" t="shared" si="47" ref="H378:X379">H379</f>
        <v>0</v>
      </c>
      <c r="I378" s="31">
        <f t="shared" si="47"/>
        <v>0</v>
      </c>
      <c r="J378" s="31">
        <f t="shared" si="47"/>
        <v>0</v>
      </c>
      <c r="K378" s="31">
        <f t="shared" si="47"/>
        <v>0</v>
      </c>
      <c r="L378" s="31">
        <f t="shared" si="47"/>
        <v>0</v>
      </c>
      <c r="M378" s="31">
        <f t="shared" si="47"/>
        <v>0</v>
      </c>
      <c r="N378" s="31">
        <f t="shared" si="47"/>
        <v>0</v>
      </c>
      <c r="O378" s="31">
        <f t="shared" si="47"/>
        <v>0</v>
      </c>
      <c r="P378" s="31">
        <f t="shared" si="47"/>
        <v>0</v>
      </c>
      <c r="Q378" s="31">
        <f t="shared" si="47"/>
        <v>0</v>
      </c>
      <c r="R378" s="31">
        <f t="shared" si="47"/>
        <v>0</v>
      </c>
      <c r="S378" s="31">
        <f t="shared" si="47"/>
        <v>0</v>
      </c>
      <c r="T378" s="31">
        <f t="shared" si="47"/>
        <v>0</v>
      </c>
      <c r="U378" s="31">
        <f t="shared" si="47"/>
        <v>0</v>
      </c>
      <c r="V378" s="31">
        <f t="shared" si="47"/>
        <v>0</v>
      </c>
      <c r="W378" s="31">
        <f t="shared" si="47"/>
        <v>0</v>
      </c>
      <c r="X378" s="66">
        <f t="shared" si="47"/>
        <v>63.00298</v>
      </c>
      <c r="Y378" s="59">
        <f>X378/G373*100</f>
        <v>1.6002728361530965</v>
      </c>
    </row>
    <row r="379" spans="1:25" ht="16.5" outlineLevel="6" thickBot="1">
      <c r="A379" s="88" t="s">
        <v>129</v>
      </c>
      <c r="B379" s="92">
        <v>951</v>
      </c>
      <c r="C379" s="93" t="s">
        <v>16</v>
      </c>
      <c r="D379" s="93" t="s">
        <v>433</v>
      </c>
      <c r="E379" s="93" t="s">
        <v>128</v>
      </c>
      <c r="F379" s="93"/>
      <c r="G379" s="144">
        <v>2656.7149</v>
      </c>
      <c r="H379" s="32">
        <f t="shared" si="47"/>
        <v>0</v>
      </c>
      <c r="I379" s="32">
        <f t="shared" si="47"/>
        <v>0</v>
      </c>
      <c r="J379" s="32">
        <f t="shared" si="47"/>
        <v>0</v>
      </c>
      <c r="K379" s="32">
        <f t="shared" si="47"/>
        <v>0</v>
      </c>
      <c r="L379" s="32">
        <f t="shared" si="47"/>
        <v>0</v>
      </c>
      <c r="M379" s="32">
        <f t="shared" si="47"/>
        <v>0</v>
      </c>
      <c r="N379" s="32">
        <f t="shared" si="47"/>
        <v>0</v>
      </c>
      <c r="O379" s="32">
        <f t="shared" si="47"/>
        <v>0</v>
      </c>
      <c r="P379" s="32">
        <f t="shared" si="47"/>
        <v>0</v>
      </c>
      <c r="Q379" s="32">
        <f t="shared" si="47"/>
        <v>0</v>
      </c>
      <c r="R379" s="32">
        <f t="shared" si="47"/>
        <v>0</v>
      </c>
      <c r="S379" s="32">
        <f t="shared" si="47"/>
        <v>0</v>
      </c>
      <c r="T379" s="32">
        <f t="shared" si="47"/>
        <v>0</v>
      </c>
      <c r="U379" s="32">
        <f t="shared" si="47"/>
        <v>0</v>
      </c>
      <c r="V379" s="32">
        <f t="shared" si="47"/>
        <v>0</v>
      </c>
      <c r="W379" s="32">
        <f t="shared" si="47"/>
        <v>0</v>
      </c>
      <c r="X379" s="67">
        <f t="shared" si="47"/>
        <v>63.00298</v>
      </c>
      <c r="Y379" s="59">
        <f>X379/G374*100</f>
        <v>4.920954463797548</v>
      </c>
    </row>
    <row r="380" spans="1:25" ht="19.5" outlineLevel="6" thickBot="1">
      <c r="A380" s="124" t="s">
        <v>175</v>
      </c>
      <c r="B380" s="18">
        <v>951</v>
      </c>
      <c r="C380" s="39" t="s">
        <v>176</v>
      </c>
      <c r="D380" s="39" t="s">
        <v>267</v>
      </c>
      <c r="E380" s="39" t="s">
        <v>5</v>
      </c>
      <c r="F380" s="39"/>
      <c r="G380" s="119">
        <f>G381</f>
        <v>50</v>
      </c>
      <c r="H380" s="2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42"/>
      <c r="X380" s="65">
        <v>63.00298</v>
      </c>
      <c r="Y380" s="59">
        <f>X380/G375*100</f>
        <v>4.920954463797548</v>
      </c>
    </row>
    <row r="381" spans="1:25" ht="19.5" outlineLevel="6" thickBot="1">
      <c r="A381" s="13" t="s">
        <v>242</v>
      </c>
      <c r="B381" s="19">
        <v>951</v>
      </c>
      <c r="C381" s="9" t="s">
        <v>176</v>
      </c>
      <c r="D381" s="9" t="s">
        <v>330</v>
      </c>
      <c r="E381" s="9" t="s">
        <v>5</v>
      </c>
      <c r="F381" s="9"/>
      <c r="G381" s="10">
        <f>G382</f>
        <v>50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48" outlineLevel="6" thickBot="1">
      <c r="A382" s="114" t="s">
        <v>177</v>
      </c>
      <c r="B382" s="90">
        <v>951</v>
      </c>
      <c r="C382" s="91" t="s">
        <v>176</v>
      </c>
      <c r="D382" s="91" t="s">
        <v>331</v>
      </c>
      <c r="E382" s="91" t="s">
        <v>5</v>
      </c>
      <c r="F382" s="91"/>
      <c r="G382" s="16">
        <f>G383</f>
        <v>50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32.25" outlineLevel="6" thickBot="1">
      <c r="A383" s="5" t="s">
        <v>101</v>
      </c>
      <c r="B383" s="21">
        <v>951</v>
      </c>
      <c r="C383" s="6" t="s">
        <v>178</v>
      </c>
      <c r="D383" s="6" t="s">
        <v>331</v>
      </c>
      <c r="E383" s="6" t="s">
        <v>95</v>
      </c>
      <c r="F383" s="6"/>
      <c r="G383" s="7">
        <f>G384</f>
        <v>50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/>
      <c r="Y383" s="59"/>
    </row>
    <row r="384" spans="1:25" ht="32.25" outlineLevel="6" thickBot="1">
      <c r="A384" s="88" t="s">
        <v>103</v>
      </c>
      <c r="B384" s="92">
        <v>951</v>
      </c>
      <c r="C384" s="93" t="s">
        <v>176</v>
      </c>
      <c r="D384" s="93" t="s">
        <v>331</v>
      </c>
      <c r="E384" s="93" t="s">
        <v>97</v>
      </c>
      <c r="F384" s="93"/>
      <c r="G384" s="98">
        <v>50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19.5" outlineLevel="6" thickBot="1">
      <c r="A385" s="108" t="s">
        <v>72</v>
      </c>
      <c r="B385" s="18">
        <v>951</v>
      </c>
      <c r="C385" s="14" t="s">
        <v>42</v>
      </c>
      <c r="D385" s="14" t="s">
        <v>267</v>
      </c>
      <c r="E385" s="14" t="s">
        <v>5</v>
      </c>
      <c r="F385" s="14"/>
      <c r="G385" s="15">
        <f>G386+G392</f>
        <v>150</v>
      </c>
      <c r="H385" s="77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5"/>
      <c r="Y385" s="59"/>
    </row>
    <row r="386" spans="1:25" ht="19.5" outlineLevel="6" thickBot="1">
      <c r="A386" s="8" t="s">
        <v>179</v>
      </c>
      <c r="B386" s="19">
        <v>951</v>
      </c>
      <c r="C386" s="9" t="s">
        <v>77</v>
      </c>
      <c r="D386" s="9" t="s">
        <v>267</v>
      </c>
      <c r="E386" s="9" t="s">
        <v>5</v>
      </c>
      <c r="F386" s="9"/>
      <c r="G386" s="10">
        <f>G387</f>
        <v>150</v>
      </c>
      <c r="H386" s="29">
        <f aca="true" t="shared" si="48" ref="H386:X386">H387+H393</f>
        <v>0</v>
      </c>
      <c r="I386" s="29">
        <f t="shared" si="48"/>
        <v>0</v>
      </c>
      <c r="J386" s="29">
        <f t="shared" si="48"/>
        <v>0</v>
      </c>
      <c r="K386" s="29">
        <f t="shared" si="48"/>
        <v>0</v>
      </c>
      <c r="L386" s="29">
        <f t="shared" si="48"/>
        <v>0</v>
      </c>
      <c r="M386" s="29">
        <f t="shared" si="48"/>
        <v>0</v>
      </c>
      <c r="N386" s="29">
        <f t="shared" si="48"/>
        <v>0</v>
      </c>
      <c r="O386" s="29">
        <f t="shared" si="48"/>
        <v>0</v>
      </c>
      <c r="P386" s="29">
        <f t="shared" si="48"/>
        <v>0</v>
      </c>
      <c r="Q386" s="29">
        <f t="shared" si="48"/>
        <v>0</v>
      </c>
      <c r="R386" s="29">
        <f t="shared" si="48"/>
        <v>0</v>
      </c>
      <c r="S386" s="29">
        <f t="shared" si="48"/>
        <v>0</v>
      </c>
      <c r="T386" s="29">
        <f t="shared" si="48"/>
        <v>0</v>
      </c>
      <c r="U386" s="29">
        <f t="shared" si="48"/>
        <v>0</v>
      </c>
      <c r="V386" s="29">
        <f t="shared" si="48"/>
        <v>0</v>
      </c>
      <c r="W386" s="29">
        <f t="shared" si="48"/>
        <v>0</v>
      </c>
      <c r="X386" s="73">
        <f t="shared" si="48"/>
        <v>499.74378</v>
      </c>
      <c r="Y386" s="59">
        <f>X386/G380*100</f>
        <v>999.48756</v>
      </c>
    </row>
    <row r="387" spans="1:25" ht="16.5" outlineLevel="6" thickBot="1">
      <c r="A387" s="100" t="s">
        <v>243</v>
      </c>
      <c r="B387" s="106">
        <v>951</v>
      </c>
      <c r="C387" s="91" t="s">
        <v>77</v>
      </c>
      <c r="D387" s="91" t="s">
        <v>332</v>
      </c>
      <c r="E387" s="91" t="s">
        <v>5</v>
      </c>
      <c r="F387" s="91"/>
      <c r="G387" s="16">
        <f>G388</f>
        <v>150</v>
      </c>
      <c r="H387" s="31">
        <f aca="true" t="shared" si="49" ref="H387:X390">H388</f>
        <v>0</v>
      </c>
      <c r="I387" s="31">
        <f t="shared" si="49"/>
        <v>0</v>
      </c>
      <c r="J387" s="31">
        <f t="shared" si="49"/>
        <v>0</v>
      </c>
      <c r="K387" s="31">
        <f t="shared" si="49"/>
        <v>0</v>
      </c>
      <c r="L387" s="31">
        <f t="shared" si="49"/>
        <v>0</v>
      </c>
      <c r="M387" s="31">
        <f t="shared" si="49"/>
        <v>0</v>
      </c>
      <c r="N387" s="31">
        <f t="shared" si="49"/>
        <v>0</v>
      </c>
      <c r="O387" s="31">
        <f t="shared" si="49"/>
        <v>0</v>
      </c>
      <c r="P387" s="31">
        <f t="shared" si="49"/>
        <v>0</v>
      </c>
      <c r="Q387" s="31">
        <f t="shared" si="49"/>
        <v>0</v>
      </c>
      <c r="R387" s="31">
        <f t="shared" si="49"/>
        <v>0</v>
      </c>
      <c r="S387" s="31">
        <f t="shared" si="49"/>
        <v>0</v>
      </c>
      <c r="T387" s="31">
        <f t="shared" si="49"/>
        <v>0</v>
      </c>
      <c r="U387" s="31">
        <f t="shared" si="49"/>
        <v>0</v>
      </c>
      <c r="V387" s="31">
        <f t="shared" si="49"/>
        <v>0</v>
      </c>
      <c r="W387" s="31">
        <f t="shared" si="49"/>
        <v>0</v>
      </c>
      <c r="X387" s="66">
        <f t="shared" si="49"/>
        <v>499.74378</v>
      </c>
      <c r="Y387" s="59">
        <f>X387/G381*100</f>
        <v>999.48756</v>
      </c>
    </row>
    <row r="388" spans="1:25" ht="48" outlineLevel="6" thickBot="1">
      <c r="A388" s="114" t="s">
        <v>180</v>
      </c>
      <c r="B388" s="90">
        <v>951</v>
      </c>
      <c r="C388" s="91" t="s">
        <v>77</v>
      </c>
      <c r="D388" s="91" t="s">
        <v>333</v>
      </c>
      <c r="E388" s="91" t="s">
        <v>5</v>
      </c>
      <c r="F388" s="91"/>
      <c r="G388" s="16">
        <f>G390+G389</f>
        <v>150</v>
      </c>
      <c r="H388" s="32">
        <f aca="true" t="shared" si="50" ref="H388:X388">H390</f>
        <v>0</v>
      </c>
      <c r="I388" s="32">
        <f t="shared" si="50"/>
        <v>0</v>
      </c>
      <c r="J388" s="32">
        <f t="shared" si="50"/>
        <v>0</v>
      </c>
      <c r="K388" s="32">
        <f t="shared" si="50"/>
        <v>0</v>
      </c>
      <c r="L388" s="32">
        <f t="shared" si="50"/>
        <v>0</v>
      </c>
      <c r="M388" s="32">
        <f t="shared" si="50"/>
        <v>0</v>
      </c>
      <c r="N388" s="32">
        <f t="shared" si="50"/>
        <v>0</v>
      </c>
      <c r="O388" s="32">
        <f t="shared" si="50"/>
        <v>0</v>
      </c>
      <c r="P388" s="32">
        <f t="shared" si="50"/>
        <v>0</v>
      </c>
      <c r="Q388" s="32">
        <f t="shared" si="50"/>
        <v>0</v>
      </c>
      <c r="R388" s="32">
        <f t="shared" si="50"/>
        <v>0</v>
      </c>
      <c r="S388" s="32">
        <f t="shared" si="50"/>
        <v>0</v>
      </c>
      <c r="T388" s="32">
        <f t="shared" si="50"/>
        <v>0</v>
      </c>
      <c r="U388" s="32">
        <f t="shared" si="50"/>
        <v>0</v>
      </c>
      <c r="V388" s="32">
        <f t="shared" si="50"/>
        <v>0</v>
      </c>
      <c r="W388" s="32">
        <f t="shared" si="50"/>
        <v>0</v>
      </c>
      <c r="X388" s="67">
        <f t="shared" si="50"/>
        <v>499.74378</v>
      </c>
      <c r="Y388" s="59">
        <f>X388/G382*100</f>
        <v>999.48756</v>
      </c>
    </row>
    <row r="389" spans="1:25" ht="19.5" customHeight="1" outlineLevel="6" thickBot="1">
      <c r="A389" s="5" t="s">
        <v>400</v>
      </c>
      <c r="B389" s="21">
        <v>951</v>
      </c>
      <c r="C389" s="6" t="s">
        <v>77</v>
      </c>
      <c r="D389" s="6" t="s">
        <v>333</v>
      </c>
      <c r="E389" s="6" t="s">
        <v>371</v>
      </c>
      <c r="F389" s="6"/>
      <c r="G389" s="7">
        <v>50</v>
      </c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67"/>
      <c r="Y389" s="59"/>
    </row>
    <row r="390" spans="1:25" ht="32.25" outlineLevel="6" thickBot="1">
      <c r="A390" s="5" t="s">
        <v>101</v>
      </c>
      <c r="B390" s="21">
        <v>951</v>
      </c>
      <c r="C390" s="6" t="s">
        <v>77</v>
      </c>
      <c r="D390" s="6" t="s">
        <v>333</v>
      </c>
      <c r="E390" s="6" t="s">
        <v>95</v>
      </c>
      <c r="F390" s="6"/>
      <c r="G390" s="7">
        <f>G391</f>
        <v>100</v>
      </c>
      <c r="H390" s="34">
        <f t="shared" si="49"/>
        <v>0</v>
      </c>
      <c r="I390" s="34">
        <f t="shared" si="49"/>
        <v>0</v>
      </c>
      <c r="J390" s="34">
        <f t="shared" si="49"/>
        <v>0</v>
      </c>
      <c r="K390" s="34">
        <f t="shared" si="49"/>
        <v>0</v>
      </c>
      <c r="L390" s="34">
        <f t="shared" si="49"/>
        <v>0</v>
      </c>
      <c r="M390" s="34">
        <f t="shared" si="49"/>
        <v>0</v>
      </c>
      <c r="N390" s="34">
        <f t="shared" si="49"/>
        <v>0</v>
      </c>
      <c r="O390" s="34">
        <f t="shared" si="49"/>
        <v>0</v>
      </c>
      <c r="P390" s="34">
        <f t="shared" si="49"/>
        <v>0</v>
      </c>
      <c r="Q390" s="34">
        <f t="shared" si="49"/>
        <v>0</v>
      </c>
      <c r="R390" s="34">
        <f t="shared" si="49"/>
        <v>0</v>
      </c>
      <c r="S390" s="34">
        <f t="shared" si="49"/>
        <v>0</v>
      </c>
      <c r="T390" s="34">
        <f t="shared" si="49"/>
        <v>0</v>
      </c>
      <c r="U390" s="34">
        <f t="shared" si="49"/>
        <v>0</v>
      </c>
      <c r="V390" s="34">
        <f t="shared" si="49"/>
        <v>0</v>
      </c>
      <c r="W390" s="34">
        <f t="shared" si="49"/>
        <v>0</v>
      </c>
      <c r="X390" s="68">
        <f t="shared" si="49"/>
        <v>499.74378</v>
      </c>
      <c r="Y390" s="59">
        <f>X390/G383*100</f>
        <v>999.48756</v>
      </c>
    </row>
    <row r="391" spans="1:25" ht="32.25" outlineLevel="6" thickBot="1">
      <c r="A391" s="88" t="s">
        <v>103</v>
      </c>
      <c r="B391" s="92">
        <v>951</v>
      </c>
      <c r="C391" s="93" t="s">
        <v>77</v>
      </c>
      <c r="D391" s="93" t="s">
        <v>333</v>
      </c>
      <c r="E391" s="93" t="s">
        <v>97</v>
      </c>
      <c r="F391" s="93"/>
      <c r="G391" s="98">
        <v>100</v>
      </c>
      <c r="H391" s="24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42"/>
      <c r="X391" s="65">
        <v>499.74378</v>
      </c>
      <c r="Y391" s="59">
        <f>X391/G384*100</f>
        <v>999.48756</v>
      </c>
    </row>
    <row r="392" spans="1:25" ht="19.5" outlineLevel="6" thickBot="1">
      <c r="A392" s="87" t="s">
        <v>80</v>
      </c>
      <c r="B392" s="19">
        <v>951</v>
      </c>
      <c r="C392" s="9" t="s">
        <v>81</v>
      </c>
      <c r="D392" s="9" t="s">
        <v>267</v>
      </c>
      <c r="E392" s="9" t="s">
        <v>5</v>
      </c>
      <c r="F392" s="6"/>
      <c r="G392" s="10">
        <f>G393</f>
        <v>0</v>
      </c>
      <c r="H392" s="77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75"/>
      <c r="Y392" s="59"/>
    </row>
    <row r="393" spans="1:25" ht="16.5" outlineLevel="6" thickBot="1">
      <c r="A393" s="100" t="s">
        <v>244</v>
      </c>
      <c r="B393" s="106">
        <v>951</v>
      </c>
      <c r="C393" s="91" t="s">
        <v>81</v>
      </c>
      <c r="D393" s="91" t="s">
        <v>332</v>
      </c>
      <c r="E393" s="91" t="s">
        <v>5</v>
      </c>
      <c r="F393" s="91"/>
      <c r="G393" s="16">
        <f>G394</f>
        <v>0</v>
      </c>
      <c r="H393" s="31">
        <f aca="true" t="shared" si="51" ref="H393:X393">H394</f>
        <v>0</v>
      </c>
      <c r="I393" s="31">
        <f t="shared" si="51"/>
        <v>0</v>
      </c>
      <c r="J393" s="31">
        <f t="shared" si="51"/>
        <v>0</v>
      </c>
      <c r="K393" s="31">
        <f t="shared" si="51"/>
        <v>0</v>
      </c>
      <c r="L393" s="31">
        <f t="shared" si="51"/>
        <v>0</v>
      </c>
      <c r="M393" s="31">
        <f t="shared" si="51"/>
        <v>0</v>
      </c>
      <c r="N393" s="31">
        <f t="shared" si="51"/>
        <v>0</v>
      </c>
      <c r="O393" s="31">
        <f t="shared" si="51"/>
        <v>0</v>
      </c>
      <c r="P393" s="31">
        <f t="shared" si="51"/>
        <v>0</v>
      </c>
      <c r="Q393" s="31">
        <f t="shared" si="51"/>
        <v>0</v>
      </c>
      <c r="R393" s="31">
        <f t="shared" si="51"/>
        <v>0</v>
      </c>
      <c r="S393" s="31">
        <f t="shared" si="51"/>
        <v>0</v>
      </c>
      <c r="T393" s="31">
        <f t="shared" si="51"/>
        <v>0</v>
      </c>
      <c r="U393" s="31">
        <f t="shared" si="51"/>
        <v>0</v>
      </c>
      <c r="V393" s="31">
        <f t="shared" si="51"/>
        <v>0</v>
      </c>
      <c r="W393" s="31">
        <f t="shared" si="51"/>
        <v>0</v>
      </c>
      <c r="X393" s="31">
        <f t="shared" si="51"/>
        <v>0</v>
      </c>
      <c r="Y393" s="59">
        <f>X393/G386*100</f>
        <v>0</v>
      </c>
    </row>
    <row r="394" spans="1:25" ht="48" outlineLevel="6" thickBot="1">
      <c r="A394" s="5" t="s">
        <v>181</v>
      </c>
      <c r="B394" s="21">
        <v>951</v>
      </c>
      <c r="C394" s="6" t="s">
        <v>81</v>
      </c>
      <c r="D394" s="6" t="s">
        <v>334</v>
      </c>
      <c r="E394" s="6" t="s">
        <v>5</v>
      </c>
      <c r="F394" s="6"/>
      <c r="G394" s="7">
        <f>G395</f>
        <v>0</v>
      </c>
      <c r="H394" s="32">
        <f aca="true" t="shared" si="52" ref="H394:X394">H395+H398</f>
        <v>0</v>
      </c>
      <c r="I394" s="32">
        <f t="shared" si="52"/>
        <v>0</v>
      </c>
      <c r="J394" s="32">
        <f t="shared" si="52"/>
        <v>0</v>
      </c>
      <c r="K394" s="32">
        <f t="shared" si="52"/>
        <v>0</v>
      </c>
      <c r="L394" s="32">
        <f t="shared" si="52"/>
        <v>0</v>
      </c>
      <c r="M394" s="32">
        <f t="shared" si="52"/>
        <v>0</v>
      </c>
      <c r="N394" s="32">
        <f t="shared" si="52"/>
        <v>0</v>
      </c>
      <c r="O394" s="32">
        <f t="shared" si="52"/>
        <v>0</v>
      </c>
      <c r="P394" s="32">
        <f t="shared" si="52"/>
        <v>0</v>
      </c>
      <c r="Q394" s="32">
        <f t="shared" si="52"/>
        <v>0</v>
      </c>
      <c r="R394" s="32">
        <f t="shared" si="52"/>
        <v>0</v>
      </c>
      <c r="S394" s="32">
        <f t="shared" si="52"/>
        <v>0</v>
      </c>
      <c r="T394" s="32">
        <f t="shared" si="52"/>
        <v>0</v>
      </c>
      <c r="U394" s="32">
        <f t="shared" si="52"/>
        <v>0</v>
      </c>
      <c r="V394" s="32">
        <f t="shared" si="52"/>
        <v>0</v>
      </c>
      <c r="W394" s="32">
        <f t="shared" si="52"/>
        <v>0</v>
      </c>
      <c r="X394" s="32">
        <f t="shared" si="52"/>
        <v>0</v>
      </c>
      <c r="Y394" s="59">
        <f>X394/G387*100</f>
        <v>0</v>
      </c>
    </row>
    <row r="395" spans="1:25" ht="18" customHeight="1" outlineLevel="6" thickBot="1">
      <c r="A395" s="88" t="s">
        <v>120</v>
      </c>
      <c r="B395" s="92">
        <v>951</v>
      </c>
      <c r="C395" s="93" t="s">
        <v>81</v>
      </c>
      <c r="D395" s="93" t="s">
        <v>334</v>
      </c>
      <c r="E395" s="93" t="s">
        <v>119</v>
      </c>
      <c r="F395" s="93"/>
      <c r="G395" s="98">
        <v>0</v>
      </c>
      <c r="H395" s="24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42"/>
      <c r="X395" s="65">
        <v>0</v>
      </c>
      <c r="Y395" s="59">
        <f>X395/G388*100</f>
        <v>0</v>
      </c>
    </row>
    <row r="396" spans="1:25" ht="38.25" customHeight="1" outlineLevel="6" thickBot="1">
      <c r="A396" s="108" t="s">
        <v>69</v>
      </c>
      <c r="B396" s="18">
        <v>951</v>
      </c>
      <c r="C396" s="14" t="s">
        <v>68</v>
      </c>
      <c r="D396" s="14" t="s">
        <v>267</v>
      </c>
      <c r="E396" s="14" t="s">
        <v>5</v>
      </c>
      <c r="F396" s="14"/>
      <c r="G396" s="15">
        <f>G397+G403</f>
        <v>2550</v>
      </c>
      <c r="H396" s="77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75"/>
      <c r="Y396" s="59"/>
    </row>
    <row r="397" spans="1:25" ht="32.25" outlineLevel="6" thickBot="1">
      <c r="A397" s="126" t="s">
        <v>41</v>
      </c>
      <c r="B397" s="18">
        <v>951</v>
      </c>
      <c r="C397" s="127" t="s">
        <v>79</v>
      </c>
      <c r="D397" s="127" t="s">
        <v>267</v>
      </c>
      <c r="E397" s="127" t="s">
        <v>5</v>
      </c>
      <c r="F397" s="127"/>
      <c r="G397" s="128">
        <f>G398</f>
        <v>2500</v>
      </c>
      <c r="H397" s="31">
        <f aca="true" t="shared" si="53" ref="H397:X397">H398</f>
        <v>0</v>
      </c>
      <c r="I397" s="31">
        <f t="shared" si="53"/>
        <v>0</v>
      </c>
      <c r="J397" s="31">
        <f t="shared" si="53"/>
        <v>0</v>
      </c>
      <c r="K397" s="31">
        <f t="shared" si="53"/>
        <v>0</v>
      </c>
      <c r="L397" s="31">
        <f t="shared" si="53"/>
        <v>0</v>
      </c>
      <c r="M397" s="31">
        <f t="shared" si="53"/>
        <v>0</v>
      </c>
      <c r="N397" s="31">
        <f t="shared" si="53"/>
        <v>0</v>
      </c>
      <c r="O397" s="31">
        <f t="shared" si="53"/>
        <v>0</v>
      </c>
      <c r="P397" s="31">
        <f t="shared" si="53"/>
        <v>0</v>
      </c>
      <c r="Q397" s="31">
        <f t="shared" si="53"/>
        <v>0</v>
      </c>
      <c r="R397" s="31">
        <f t="shared" si="53"/>
        <v>0</v>
      </c>
      <c r="S397" s="31">
        <f t="shared" si="53"/>
        <v>0</v>
      </c>
      <c r="T397" s="31">
        <f t="shared" si="53"/>
        <v>0</v>
      </c>
      <c r="U397" s="31">
        <f t="shared" si="53"/>
        <v>0</v>
      </c>
      <c r="V397" s="31">
        <f t="shared" si="53"/>
        <v>0</v>
      </c>
      <c r="W397" s="31">
        <f t="shared" si="53"/>
        <v>0</v>
      </c>
      <c r="X397" s="31">
        <f t="shared" si="53"/>
        <v>0</v>
      </c>
      <c r="Y397" s="59">
        <f>X397/G391*100</f>
        <v>0</v>
      </c>
    </row>
    <row r="398" spans="1:25" ht="32.25" outlineLevel="6" thickBot="1">
      <c r="A398" s="112" t="s">
        <v>137</v>
      </c>
      <c r="B398" s="19">
        <v>951</v>
      </c>
      <c r="C398" s="11" t="s">
        <v>79</v>
      </c>
      <c r="D398" s="11" t="s">
        <v>268</v>
      </c>
      <c r="E398" s="11" t="s">
        <v>5</v>
      </c>
      <c r="F398" s="11"/>
      <c r="G398" s="12">
        <f>G399</f>
        <v>2500</v>
      </c>
      <c r="H398" s="77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75">
        <v>0</v>
      </c>
      <c r="Y398" s="59" t="e">
        <f>X398/G392*100</f>
        <v>#DIV/0!</v>
      </c>
    </row>
    <row r="399" spans="1:25" ht="32.25" outlineLevel="6" thickBot="1">
      <c r="A399" s="112" t="s">
        <v>138</v>
      </c>
      <c r="B399" s="19">
        <v>951</v>
      </c>
      <c r="C399" s="9" t="s">
        <v>79</v>
      </c>
      <c r="D399" s="9" t="s">
        <v>269</v>
      </c>
      <c r="E399" s="9" t="s">
        <v>5</v>
      </c>
      <c r="F399" s="9"/>
      <c r="G399" s="10">
        <f>G400</f>
        <v>2500</v>
      </c>
      <c r="H399" s="77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75"/>
      <c r="Y399" s="59"/>
    </row>
    <row r="400" spans="1:25" ht="48" outlineLevel="6" thickBot="1">
      <c r="A400" s="114" t="s">
        <v>182</v>
      </c>
      <c r="B400" s="90">
        <v>951</v>
      </c>
      <c r="C400" s="91" t="s">
        <v>79</v>
      </c>
      <c r="D400" s="91" t="s">
        <v>335</v>
      </c>
      <c r="E400" s="91" t="s">
        <v>5</v>
      </c>
      <c r="F400" s="91"/>
      <c r="G400" s="16">
        <f>G401</f>
        <v>2500</v>
      </c>
      <c r="H400" s="29">
        <f aca="true" t="shared" si="54" ref="H400:X400">H401+H406</f>
        <v>0</v>
      </c>
      <c r="I400" s="29">
        <f t="shared" si="54"/>
        <v>0</v>
      </c>
      <c r="J400" s="29">
        <f t="shared" si="54"/>
        <v>0</v>
      </c>
      <c r="K400" s="29">
        <f t="shared" si="54"/>
        <v>0</v>
      </c>
      <c r="L400" s="29">
        <f t="shared" si="54"/>
        <v>0</v>
      </c>
      <c r="M400" s="29">
        <f t="shared" si="54"/>
        <v>0</v>
      </c>
      <c r="N400" s="29">
        <f t="shared" si="54"/>
        <v>0</v>
      </c>
      <c r="O400" s="29">
        <f t="shared" si="54"/>
        <v>0</v>
      </c>
      <c r="P400" s="29">
        <f t="shared" si="54"/>
        <v>0</v>
      </c>
      <c r="Q400" s="29">
        <f t="shared" si="54"/>
        <v>0</v>
      </c>
      <c r="R400" s="29">
        <f t="shared" si="54"/>
        <v>0</v>
      </c>
      <c r="S400" s="29">
        <f t="shared" si="54"/>
        <v>0</v>
      </c>
      <c r="T400" s="29">
        <f t="shared" si="54"/>
        <v>0</v>
      </c>
      <c r="U400" s="29">
        <f t="shared" si="54"/>
        <v>0</v>
      </c>
      <c r="V400" s="29">
        <f t="shared" si="54"/>
        <v>0</v>
      </c>
      <c r="W400" s="29">
        <f t="shared" si="54"/>
        <v>0</v>
      </c>
      <c r="X400" s="73">
        <f t="shared" si="54"/>
        <v>1410.7881399999999</v>
      </c>
      <c r="Y400" s="59" t="e">
        <f>X400/G394*100</f>
        <v>#DIV/0!</v>
      </c>
    </row>
    <row r="401" spans="1:25" ht="16.5" outlineLevel="6" thickBot="1">
      <c r="A401" s="5" t="s">
        <v>122</v>
      </c>
      <c r="B401" s="21">
        <v>951</v>
      </c>
      <c r="C401" s="6" t="s">
        <v>79</v>
      </c>
      <c r="D401" s="6" t="s">
        <v>335</v>
      </c>
      <c r="E401" s="6" t="s">
        <v>121</v>
      </c>
      <c r="F401" s="6"/>
      <c r="G401" s="7">
        <f>G402</f>
        <v>2500</v>
      </c>
      <c r="H401" s="31">
        <f aca="true" t="shared" si="55" ref="H401:X401">H402</f>
        <v>0</v>
      </c>
      <c r="I401" s="31">
        <f t="shared" si="55"/>
        <v>0</v>
      </c>
      <c r="J401" s="31">
        <f t="shared" si="55"/>
        <v>0</v>
      </c>
      <c r="K401" s="31">
        <f t="shared" si="55"/>
        <v>0</v>
      </c>
      <c r="L401" s="31">
        <f t="shared" si="55"/>
        <v>0</v>
      </c>
      <c r="M401" s="31">
        <f t="shared" si="55"/>
        <v>0</v>
      </c>
      <c r="N401" s="31">
        <f t="shared" si="55"/>
        <v>0</v>
      </c>
      <c r="O401" s="31">
        <f t="shared" si="55"/>
        <v>0</v>
      </c>
      <c r="P401" s="31">
        <f t="shared" si="55"/>
        <v>0</v>
      </c>
      <c r="Q401" s="31">
        <f t="shared" si="55"/>
        <v>0</v>
      </c>
      <c r="R401" s="31">
        <f t="shared" si="55"/>
        <v>0</v>
      </c>
      <c r="S401" s="31">
        <f t="shared" si="55"/>
        <v>0</v>
      </c>
      <c r="T401" s="31">
        <f t="shared" si="55"/>
        <v>0</v>
      </c>
      <c r="U401" s="31">
        <f t="shared" si="55"/>
        <v>0</v>
      </c>
      <c r="V401" s="31">
        <f t="shared" si="55"/>
        <v>0</v>
      </c>
      <c r="W401" s="31">
        <f t="shared" si="55"/>
        <v>0</v>
      </c>
      <c r="X401" s="69">
        <f t="shared" si="55"/>
        <v>1362.07314</v>
      </c>
      <c r="Y401" s="59" t="e">
        <f>X401/G395*100</f>
        <v>#DIV/0!</v>
      </c>
    </row>
    <row r="402" spans="1:25" ht="19.5" customHeight="1" outlineLevel="6" thickBot="1">
      <c r="A402" s="99" t="s">
        <v>211</v>
      </c>
      <c r="B402" s="92">
        <v>951</v>
      </c>
      <c r="C402" s="93" t="s">
        <v>79</v>
      </c>
      <c r="D402" s="93" t="s">
        <v>335</v>
      </c>
      <c r="E402" s="93" t="s">
        <v>89</v>
      </c>
      <c r="F402" s="93"/>
      <c r="G402" s="98">
        <v>2500</v>
      </c>
      <c r="H402" s="32">
        <f aca="true" t="shared" si="56" ref="H402:X402">H403</f>
        <v>0</v>
      </c>
      <c r="I402" s="32">
        <f t="shared" si="56"/>
        <v>0</v>
      </c>
      <c r="J402" s="32">
        <f t="shared" si="56"/>
        <v>0</v>
      </c>
      <c r="K402" s="32">
        <f t="shared" si="56"/>
        <v>0</v>
      </c>
      <c r="L402" s="32">
        <f t="shared" si="56"/>
        <v>0</v>
      </c>
      <c r="M402" s="32">
        <f t="shared" si="56"/>
        <v>0</v>
      </c>
      <c r="N402" s="32">
        <f t="shared" si="56"/>
        <v>0</v>
      </c>
      <c r="O402" s="32">
        <f t="shared" si="56"/>
        <v>0</v>
      </c>
      <c r="P402" s="32">
        <f t="shared" si="56"/>
        <v>0</v>
      </c>
      <c r="Q402" s="32">
        <f t="shared" si="56"/>
        <v>0</v>
      </c>
      <c r="R402" s="32">
        <f t="shared" si="56"/>
        <v>0</v>
      </c>
      <c r="S402" s="32">
        <f t="shared" si="56"/>
        <v>0</v>
      </c>
      <c r="T402" s="32">
        <f t="shared" si="56"/>
        <v>0</v>
      </c>
      <c r="U402" s="32">
        <f t="shared" si="56"/>
        <v>0</v>
      </c>
      <c r="V402" s="32">
        <f t="shared" si="56"/>
        <v>0</v>
      </c>
      <c r="W402" s="32">
        <f t="shared" si="56"/>
        <v>0</v>
      </c>
      <c r="X402" s="70">
        <f t="shared" si="56"/>
        <v>1362.07314</v>
      </c>
      <c r="Y402" s="59">
        <f>X402/G396*100</f>
        <v>53.414632941176464</v>
      </c>
    </row>
    <row r="403" spans="1:25" ht="16.5" outlineLevel="6" thickBot="1">
      <c r="A403" s="124" t="s">
        <v>70</v>
      </c>
      <c r="B403" s="18">
        <v>951</v>
      </c>
      <c r="C403" s="39" t="s">
        <v>71</v>
      </c>
      <c r="D403" s="39" t="s">
        <v>267</v>
      </c>
      <c r="E403" s="39" t="s">
        <v>5</v>
      </c>
      <c r="F403" s="39"/>
      <c r="G403" s="119">
        <f>G404</f>
        <v>50</v>
      </c>
      <c r="H403" s="34">
        <f aca="true" t="shared" si="57" ref="H403:X403">H405</f>
        <v>0</v>
      </c>
      <c r="I403" s="34">
        <f t="shared" si="57"/>
        <v>0</v>
      </c>
      <c r="J403" s="34">
        <f t="shared" si="57"/>
        <v>0</v>
      </c>
      <c r="K403" s="34">
        <f t="shared" si="57"/>
        <v>0</v>
      </c>
      <c r="L403" s="34">
        <f t="shared" si="57"/>
        <v>0</v>
      </c>
      <c r="M403" s="34">
        <f t="shared" si="57"/>
        <v>0</v>
      </c>
      <c r="N403" s="34">
        <f t="shared" si="57"/>
        <v>0</v>
      </c>
      <c r="O403" s="34">
        <f t="shared" si="57"/>
        <v>0</v>
      </c>
      <c r="P403" s="34">
        <f t="shared" si="57"/>
        <v>0</v>
      </c>
      <c r="Q403" s="34">
        <f t="shared" si="57"/>
        <v>0</v>
      </c>
      <c r="R403" s="34">
        <f t="shared" si="57"/>
        <v>0</v>
      </c>
      <c r="S403" s="34">
        <f t="shared" si="57"/>
        <v>0</v>
      </c>
      <c r="T403" s="34">
        <f t="shared" si="57"/>
        <v>0</v>
      </c>
      <c r="U403" s="34">
        <f t="shared" si="57"/>
        <v>0</v>
      </c>
      <c r="V403" s="34">
        <f t="shared" si="57"/>
        <v>0</v>
      </c>
      <c r="W403" s="34">
        <f t="shared" si="57"/>
        <v>0</v>
      </c>
      <c r="X403" s="64">
        <f t="shared" si="57"/>
        <v>1362.07314</v>
      </c>
      <c r="Y403" s="59">
        <f>X403/G397*100</f>
        <v>54.4829256</v>
      </c>
    </row>
    <row r="404" spans="1:25" ht="32.25" outlineLevel="6" thickBot="1">
      <c r="A404" s="112" t="s">
        <v>137</v>
      </c>
      <c r="B404" s="19">
        <v>951</v>
      </c>
      <c r="C404" s="11" t="s">
        <v>71</v>
      </c>
      <c r="D404" s="11" t="s">
        <v>268</v>
      </c>
      <c r="E404" s="11" t="s">
        <v>5</v>
      </c>
      <c r="F404" s="11"/>
      <c r="G404" s="12">
        <f>G405</f>
        <v>50</v>
      </c>
      <c r="H404" s="55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81"/>
      <c r="Y404" s="59"/>
    </row>
    <row r="405" spans="1:25" ht="32.25" outlineLevel="6" thickBot="1">
      <c r="A405" s="112" t="s">
        <v>138</v>
      </c>
      <c r="B405" s="19">
        <v>951</v>
      </c>
      <c r="C405" s="11" t="s">
        <v>71</v>
      </c>
      <c r="D405" s="11" t="s">
        <v>269</v>
      </c>
      <c r="E405" s="11" t="s">
        <v>5</v>
      </c>
      <c r="F405" s="11"/>
      <c r="G405" s="12">
        <f>G406</f>
        <v>50</v>
      </c>
      <c r="H405" s="25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43"/>
      <c r="X405" s="65">
        <v>1362.07314</v>
      </c>
      <c r="Y405" s="59">
        <f>X405/G399*100</f>
        <v>54.4829256</v>
      </c>
    </row>
    <row r="406" spans="1:25" ht="48" outlineLevel="6" thickBot="1">
      <c r="A406" s="94" t="s">
        <v>183</v>
      </c>
      <c r="B406" s="90">
        <v>951</v>
      </c>
      <c r="C406" s="91" t="s">
        <v>71</v>
      </c>
      <c r="D406" s="91" t="s">
        <v>336</v>
      </c>
      <c r="E406" s="91" t="s">
        <v>5</v>
      </c>
      <c r="F406" s="91"/>
      <c r="G406" s="16">
        <f>G407</f>
        <v>50</v>
      </c>
      <c r="H406" s="31">
        <f aca="true" t="shared" si="58" ref="H406:X408">H407</f>
        <v>0</v>
      </c>
      <c r="I406" s="31">
        <f t="shared" si="58"/>
        <v>0</v>
      </c>
      <c r="J406" s="31">
        <f t="shared" si="58"/>
        <v>0</v>
      </c>
      <c r="K406" s="31">
        <f t="shared" si="58"/>
        <v>0</v>
      </c>
      <c r="L406" s="31">
        <f t="shared" si="58"/>
        <v>0</v>
      </c>
      <c r="M406" s="31">
        <f t="shared" si="58"/>
        <v>0</v>
      </c>
      <c r="N406" s="31">
        <f t="shared" si="58"/>
        <v>0</v>
      </c>
      <c r="O406" s="31">
        <f t="shared" si="58"/>
        <v>0</v>
      </c>
      <c r="P406" s="31">
        <f t="shared" si="58"/>
        <v>0</v>
      </c>
      <c r="Q406" s="31">
        <f t="shared" si="58"/>
        <v>0</v>
      </c>
      <c r="R406" s="31">
        <f t="shared" si="58"/>
        <v>0</v>
      </c>
      <c r="S406" s="31">
        <f t="shared" si="58"/>
        <v>0</v>
      </c>
      <c r="T406" s="31">
        <f t="shared" si="58"/>
        <v>0</v>
      </c>
      <c r="U406" s="31">
        <f t="shared" si="58"/>
        <v>0</v>
      </c>
      <c r="V406" s="31">
        <f t="shared" si="58"/>
        <v>0</v>
      </c>
      <c r="W406" s="31">
        <f t="shared" si="58"/>
        <v>0</v>
      </c>
      <c r="X406" s="66">
        <f t="shared" si="58"/>
        <v>48.715</v>
      </c>
      <c r="Y406" s="59">
        <f>X406/G400*100</f>
        <v>1.9485999999999999</v>
      </c>
    </row>
    <row r="407" spans="1:25" ht="32.25" outlineLevel="6" thickBot="1">
      <c r="A407" s="5" t="s">
        <v>101</v>
      </c>
      <c r="B407" s="21">
        <v>951</v>
      </c>
      <c r="C407" s="6" t="s">
        <v>71</v>
      </c>
      <c r="D407" s="6" t="s">
        <v>336</v>
      </c>
      <c r="E407" s="6" t="s">
        <v>95</v>
      </c>
      <c r="F407" s="6"/>
      <c r="G407" s="7">
        <f>G408</f>
        <v>50</v>
      </c>
      <c r="H407" s="32">
        <f t="shared" si="58"/>
        <v>0</v>
      </c>
      <c r="I407" s="32">
        <f t="shared" si="58"/>
        <v>0</v>
      </c>
      <c r="J407" s="32">
        <f t="shared" si="58"/>
        <v>0</v>
      </c>
      <c r="K407" s="32">
        <f t="shared" si="58"/>
        <v>0</v>
      </c>
      <c r="L407" s="32">
        <f t="shared" si="58"/>
        <v>0</v>
      </c>
      <c r="M407" s="32">
        <f t="shared" si="58"/>
        <v>0</v>
      </c>
      <c r="N407" s="32">
        <f t="shared" si="58"/>
        <v>0</v>
      </c>
      <c r="O407" s="32">
        <f t="shared" si="58"/>
        <v>0</v>
      </c>
      <c r="P407" s="32">
        <f t="shared" si="58"/>
        <v>0</v>
      </c>
      <c r="Q407" s="32">
        <f t="shared" si="58"/>
        <v>0</v>
      </c>
      <c r="R407" s="32">
        <f t="shared" si="58"/>
        <v>0</v>
      </c>
      <c r="S407" s="32">
        <f t="shared" si="58"/>
        <v>0</v>
      </c>
      <c r="T407" s="32">
        <f t="shared" si="58"/>
        <v>0</v>
      </c>
      <c r="U407" s="32">
        <f t="shared" si="58"/>
        <v>0</v>
      </c>
      <c r="V407" s="32">
        <f t="shared" si="58"/>
        <v>0</v>
      </c>
      <c r="W407" s="32">
        <f t="shared" si="58"/>
        <v>0</v>
      </c>
      <c r="X407" s="67">
        <f>X408</f>
        <v>48.715</v>
      </c>
      <c r="Y407" s="59">
        <f>X407/G401*100</f>
        <v>1.9485999999999999</v>
      </c>
    </row>
    <row r="408" spans="1:25" ht="32.25" outlineLevel="6" thickBot="1">
      <c r="A408" s="88" t="s">
        <v>103</v>
      </c>
      <c r="B408" s="92">
        <v>951</v>
      </c>
      <c r="C408" s="93" t="s">
        <v>71</v>
      </c>
      <c r="D408" s="93" t="s">
        <v>336</v>
      </c>
      <c r="E408" s="93" t="s">
        <v>97</v>
      </c>
      <c r="F408" s="93"/>
      <c r="G408" s="98">
        <v>50</v>
      </c>
      <c r="H408" s="34">
        <f t="shared" si="58"/>
        <v>0</v>
      </c>
      <c r="I408" s="34">
        <f t="shared" si="58"/>
        <v>0</v>
      </c>
      <c r="J408" s="34">
        <f t="shared" si="58"/>
        <v>0</v>
      </c>
      <c r="K408" s="34">
        <f t="shared" si="58"/>
        <v>0</v>
      </c>
      <c r="L408" s="34">
        <f t="shared" si="58"/>
        <v>0</v>
      </c>
      <c r="M408" s="34">
        <f t="shared" si="58"/>
        <v>0</v>
      </c>
      <c r="N408" s="34">
        <f t="shared" si="58"/>
        <v>0</v>
      </c>
      <c r="O408" s="34">
        <f t="shared" si="58"/>
        <v>0</v>
      </c>
      <c r="P408" s="34">
        <f t="shared" si="58"/>
        <v>0</v>
      </c>
      <c r="Q408" s="34">
        <f t="shared" si="58"/>
        <v>0</v>
      </c>
      <c r="R408" s="34">
        <f t="shared" si="58"/>
        <v>0</v>
      </c>
      <c r="S408" s="34">
        <f t="shared" si="58"/>
        <v>0</v>
      </c>
      <c r="T408" s="34">
        <f t="shared" si="58"/>
        <v>0</v>
      </c>
      <c r="U408" s="34">
        <f t="shared" si="58"/>
        <v>0</v>
      </c>
      <c r="V408" s="34">
        <f t="shared" si="58"/>
        <v>0</v>
      </c>
      <c r="W408" s="34">
        <f t="shared" si="58"/>
        <v>0</v>
      </c>
      <c r="X408" s="68">
        <f>X409</f>
        <v>48.715</v>
      </c>
      <c r="Y408" s="59">
        <f>X408/G402*100</f>
        <v>1.9485999999999999</v>
      </c>
    </row>
    <row r="409" spans="1:25" ht="32.25" outlineLevel="6" thickBot="1">
      <c r="A409" s="108" t="s">
        <v>78</v>
      </c>
      <c r="B409" s="18">
        <v>951</v>
      </c>
      <c r="C409" s="14" t="s">
        <v>65</v>
      </c>
      <c r="D409" s="14" t="s">
        <v>267</v>
      </c>
      <c r="E409" s="14" t="s">
        <v>5</v>
      </c>
      <c r="F409" s="14"/>
      <c r="G409" s="15">
        <f>G410</f>
        <v>100</v>
      </c>
      <c r="H409" s="25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43"/>
      <c r="X409" s="65">
        <v>48.715</v>
      </c>
      <c r="Y409" s="59">
        <f>X409/G403*100</f>
        <v>97.43</v>
      </c>
    </row>
    <row r="410" spans="1:25" ht="16.5" outlineLevel="6" thickBot="1">
      <c r="A410" s="8" t="s">
        <v>184</v>
      </c>
      <c r="B410" s="19">
        <v>951</v>
      </c>
      <c r="C410" s="9" t="s">
        <v>66</v>
      </c>
      <c r="D410" s="9" t="s">
        <v>267</v>
      </c>
      <c r="E410" s="9" t="s">
        <v>5</v>
      </c>
      <c r="F410" s="9"/>
      <c r="G410" s="10">
        <f>G411</f>
        <v>100</v>
      </c>
      <c r="H410" s="101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75"/>
      <c r="Y410" s="59"/>
    </row>
    <row r="411" spans="1:25" ht="32.25" outlineLevel="6" thickBot="1">
      <c r="A411" s="112" t="s">
        <v>137</v>
      </c>
      <c r="B411" s="19">
        <v>951</v>
      </c>
      <c r="C411" s="9" t="s">
        <v>66</v>
      </c>
      <c r="D411" s="9" t="s">
        <v>268</v>
      </c>
      <c r="E411" s="9" t="s">
        <v>5</v>
      </c>
      <c r="F411" s="9"/>
      <c r="G411" s="10">
        <f>G412</f>
        <v>100</v>
      </c>
      <c r="H411" s="29">
        <f aca="true" t="shared" si="59" ref="H411:X414">H412</f>
        <v>0</v>
      </c>
      <c r="I411" s="29">
        <f t="shared" si="59"/>
        <v>0</v>
      </c>
      <c r="J411" s="29">
        <f t="shared" si="59"/>
        <v>0</v>
      </c>
      <c r="K411" s="29">
        <f t="shared" si="59"/>
        <v>0</v>
      </c>
      <c r="L411" s="29">
        <f t="shared" si="59"/>
        <v>0</v>
      </c>
      <c r="M411" s="29">
        <f t="shared" si="59"/>
        <v>0</v>
      </c>
      <c r="N411" s="29">
        <f t="shared" si="59"/>
        <v>0</v>
      </c>
      <c r="O411" s="29">
        <f t="shared" si="59"/>
        <v>0</v>
      </c>
      <c r="P411" s="29">
        <f t="shared" si="59"/>
        <v>0</v>
      </c>
      <c r="Q411" s="29">
        <f t="shared" si="59"/>
        <v>0</v>
      </c>
      <c r="R411" s="29">
        <f t="shared" si="59"/>
        <v>0</v>
      </c>
      <c r="S411" s="29">
        <f t="shared" si="59"/>
        <v>0</v>
      </c>
      <c r="T411" s="29">
        <f t="shared" si="59"/>
        <v>0</v>
      </c>
      <c r="U411" s="29">
        <f t="shared" si="59"/>
        <v>0</v>
      </c>
      <c r="V411" s="29">
        <f t="shared" si="59"/>
        <v>0</v>
      </c>
      <c r="W411" s="29">
        <f t="shared" si="59"/>
        <v>0</v>
      </c>
      <c r="X411" s="73">
        <f t="shared" si="59"/>
        <v>0</v>
      </c>
      <c r="Y411" s="59">
        <f aca="true" t="shared" si="60" ref="Y411:Y419">X411/G405*100</f>
        <v>0</v>
      </c>
    </row>
    <row r="412" spans="1:25" ht="32.25" outlineLevel="6" thickBot="1">
      <c r="A412" s="112" t="s">
        <v>138</v>
      </c>
      <c r="B412" s="19">
        <v>951</v>
      </c>
      <c r="C412" s="11" t="s">
        <v>66</v>
      </c>
      <c r="D412" s="11" t="s">
        <v>269</v>
      </c>
      <c r="E412" s="11" t="s">
        <v>5</v>
      </c>
      <c r="F412" s="11"/>
      <c r="G412" s="12">
        <f>G413</f>
        <v>100</v>
      </c>
      <c r="H412" s="31">
        <f t="shared" si="59"/>
        <v>0</v>
      </c>
      <c r="I412" s="31">
        <f t="shared" si="59"/>
        <v>0</v>
      </c>
      <c r="J412" s="31">
        <f t="shared" si="59"/>
        <v>0</v>
      </c>
      <c r="K412" s="31">
        <f t="shared" si="59"/>
        <v>0</v>
      </c>
      <c r="L412" s="31">
        <f t="shared" si="59"/>
        <v>0</v>
      </c>
      <c r="M412" s="31">
        <f t="shared" si="59"/>
        <v>0</v>
      </c>
      <c r="N412" s="31">
        <f t="shared" si="59"/>
        <v>0</v>
      </c>
      <c r="O412" s="31">
        <f t="shared" si="59"/>
        <v>0</v>
      </c>
      <c r="P412" s="31">
        <f t="shared" si="59"/>
        <v>0</v>
      </c>
      <c r="Q412" s="31">
        <f t="shared" si="59"/>
        <v>0</v>
      </c>
      <c r="R412" s="31">
        <f t="shared" si="59"/>
        <v>0</v>
      </c>
      <c r="S412" s="31">
        <f t="shared" si="59"/>
        <v>0</v>
      </c>
      <c r="T412" s="31">
        <f t="shared" si="59"/>
        <v>0</v>
      </c>
      <c r="U412" s="31">
        <f t="shared" si="59"/>
        <v>0</v>
      </c>
      <c r="V412" s="31">
        <f t="shared" si="59"/>
        <v>0</v>
      </c>
      <c r="W412" s="31">
        <f t="shared" si="59"/>
        <v>0</v>
      </c>
      <c r="X412" s="66">
        <f t="shared" si="59"/>
        <v>0</v>
      </c>
      <c r="Y412" s="59">
        <f t="shared" si="60"/>
        <v>0</v>
      </c>
    </row>
    <row r="413" spans="1:25" ht="32.25" outlineLevel="6" thickBot="1">
      <c r="A413" s="94" t="s">
        <v>185</v>
      </c>
      <c r="B413" s="90">
        <v>951</v>
      </c>
      <c r="C413" s="91" t="s">
        <v>66</v>
      </c>
      <c r="D413" s="91" t="s">
        <v>337</v>
      </c>
      <c r="E413" s="91" t="s">
        <v>5</v>
      </c>
      <c r="F413" s="91"/>
      <c r="G413" s="16">
        <f>G414</f>
        <v>100</v>
      </c>
      <c r="H413" s="32">
        <f t="shared" si="59"/>
        <v>0</v>
      </c>
      <c r="I413" s="32">
        <f t="shared" si="59"/>
        <v>0</v>
      </c>
      <c r="J413" s="32">
        <f t="shared" si="59"/>
        <v>0</v>
      </c>
      <c r="K413" s="32">
        <f t="shared" si="59"/>
        <v>0</v>
      </c>
      <c r="L413" s="32">
        <f t="shared" si="59"/>
        <v>0</v>
      </c>
      <c r="M413" s="32">
        <f t="shared" si="59"/>
        <v>0</v>
      </c>
      <c r="N413" s="32">
        <f t="shared" si="59"/>
        <v>0</v>
      </c>
      <c r="O413" s="32">
        <f t="shared" si="59"/>
        <v>0</v>
      </c>
      <c r="P413" s="32">
        <f t="shared" si="59"/>
        <v>0</v>
      </c>
      <c r="Q413" s="32">
        <f t="shared" si="59"/>
        <v>0</v>
      </c>
      <c r="R413" s="32">
        <f t="shared" si="59"/>
        <v>0</v>
      </c>
      <c r="S413" s="32">
        <f t="shared" si="59"/>
        <v>0</v>
      </c>
      <c r="T413" s="32">
        <f t="shared" si="59"/>
        <v>0</v>
      </c>
      <c r="U413" s="32">
        <f t="shared" si="59"/>
        <v>0</v>
      </c>
      <c r="V413" s="32">
        <f t="shared" si="59"/>
        <v>0</v>
      </c>
      <c r="W413" s="32">
        <f t="shared" si="59"/>
        <v>0</v>
      </c>
      <c r="X413" s="67">
        <f t="shared" si="59"/>
        <v>0</v>
      </c>
      <c r="Y413" s="59">
        <f t="shared" si="60"/>
        <v>0</v>
      </c>
    </row>
    <row r="414" spans="1:25" ht="16.5" outlineLevel="6" thickBot="1">
      <c r="A414" s="5" t="s">
        <v>130</v>
      </c>
      <c r="B414" s="21">
        <v>951</v>
      </c>
      <c r="C414" s="6" t="s">
        <v>66</v>
      </c>
      <c r="D414" s="6" t="s">
        <v>337</v>
      </c>
      <c r="E414" s="6" t="s">
        <v>229</v>
      </c>
      <c r="F414" s="6"/>
      <c r="G414" s="7">
        <v>100</v>
      </c>
      <c r="H414" s="34">
        <f t="shared" si="59"/>
        <v>0</v>
      </c>
      <c r="I414" s="34">
        <f t="shared" si="59"/>
        <v>0</v>
      </c>
      <c r="J414" s="34">
        <f t="shared" si="59"/>
        <v>0</v>
      </c>
      <c r="K414" s="34">
        <f t="shared" si="59"/>
        <v>0</v>
      </c>
      <c r="L414" s="34">
        <f t="shared" si="59"/>
        <v>0</v>
      </c>
      <c r="M414" s="34">
        <f t="shared" si="59"/>
        <v>0</v>
      </c>
      <c r="N414" s="34">
        <f t="shared" si="59"/>
        <v>0</v>
      </c>
      <c r="O414" s="34">
        <f t="shared" si="59"/>
        <v>0</v>
      </c>
      <c r="P414" s="34">
        <f t="shared" si="59"/>
        <v>0</v>
      </c>
      <c r="Q414" s="34">
        <f t="shared" si="59"/>
        <v>0</v>
      </c>
      <c r="R414" s="34">
        <f t="shared" si="59"/>
        <v>0</v>
      </c>
      <c r="S414" s="34">
        <f t="shared" si="59"/>
        <v>0</v>
      </c>
      <c r="T414" s="34">
        <f t="shared" si="59"/>
        <v>0</v>
      </c>
      <c r="U414" s="34">
        <f t="shared" si="59"/>
        <v>0</v>
      </c>
      <c r="V414" s="34">
        <f t="shared" si="59"/>
        <v>0</v>
      </c>
      <c r="W414" s="34">
        <f t="shared" si="59"/>
        <v>0</v>
      </c>
      <c r="X414" s="68">
        <f t="shared" si="59"/>
        <v>0</v>
      </c>
      <c r="Y414" s="59">
        <f t="shared" si="60"/>
        <v>0</v>
      </c>
    </row>
    <row r="415" spans="1:25" ht="63.75" outlineLevel="6" thickBot="1">
      <c r="A415" s="108" t="s">
        <v>73</v>
      </c>
      <c r="B415" s="18">
        <v>951</v>
      </c>
      <c r="C415" s="14" t="s">
        <v>74</v>
      </c>
      <c r="D415" s="14" t="s">
        <v>267</v>
      </c>
      <c r="E415" s="14" t="s">
        <v>5</v>
      </c>
      <c r="F415" s="14"/>
      <c r="G415" s="15">
        <f aca="true" t="shared" si="61" ref="G415:G420">G416</f>
        <v>20294</v>
      </c>
      <c r="H415" s="25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43"/>
      <c r="X415" s="65">
        <v>0</v>
      </c>
      <c r="Y415" s="59">
        <f t="shared" si="60"/>
        <v>0</v>
      </c>
    </row>
    <row r="416" spans="1:25" ht="48" outlineLevel="6" thickBot="1">
      <c r="A416" s="112" t="s">
        <v>76</v>
      </c>
      <c r="B416" s="19">
        <v>951</v>
      </c>
      <c r="C416" s="9" t="s">
        <v>75</v>
      </c>
      <c r="D416" s="9" t="s">
        <v>267</v>
      </c>
      <c r="E416" s="9" t="s">
        <v>5</v>
      </c>
      <c r="F416" s="9"/>
      <c r="G416" s="10">
        <f t="shared" si="61"/>
        <v>20294</v>
      </c>
      <c r="H416" s="29" t="e">
        <f aca="true" t="shared" si="62" ref="H416:X418">H417</f>
        <v>#REF!</v>
      </c>
      <c r="I416" s="29" t="e">
        <f t="shared" si="62"/>
        <v>#REF!</v>
      </c>
      <c r="J416" s="29" t="e">
        <f t="shared" si="62"/>
        <v>#REF!</v>
      </c>
      <c r="K416" s="29" t="e">
        <f t="shared" si="62"/>
        <v>#REF!</v>
      </c>
      <c r="L416" s="29" t="e">
        <f t="shared" si="62"/>
        <v>#REF!</v>
      </c>
      <c r="M416" s="29" t="e">
        <f t="shared" si="62"/>
        <v>#REF!</v>
      </c>
      <c r="N416" s="29" t="e">
        <f t="shared" si="62"/>
        <v>#REF!</v>
      </c>
      <c r="O416" s="29" t="e">
        <f t="shared" si="62"/>
        <v>#REF!</v>
      </c>
      <c r="P416" s="29" t="e">
        <f t="shared" si="62"/>
        <v>#REF!</v>
      </c>
      <c r="Q416" s="29" t="e">
        <f t="shared" si="62"/>
        <v>#REF!</v>
      </c>
      <c r="R416" s="29" t="e">
        <f t="shared" si="62"/>
        <v>#REF!</v>
      </c>
      <c r="S416" s="29" t="e">
        <f t="shared" si="62"/>
        <v>#REF!</v>
      </c>
      <c r="T416" s="29" t="e">
        <f t="shared" si="62"/>
        <v>#REF!</v>
      </c>
      <c r="U416" s="29" t="e">
        <f t="shared" si="62"/>
        <v>#REF!</v>
      </c>
      <c r="V416" s="29" t="e">
        <f t="shared" si="62"/>
        <v>#REF!</v>
      </c>
      <c r="W416" s="29" t="e">
        <f t="shared" si="62"/>
        <v>#REF!</v>
      </c>
      <c r="X416" s="73" t="e">
        <f t="shared" si="62"/>
        <v>#REF!</v>
      </c>
      <c r="Y416" s="59" t="e">
        <f t="shared" si="60"/>
        <v>#REF!</v>
      </c>
    </row>
    <row r="417" spans="1:25" ht="32.25" outlineLevel="6" thickBot="1">
      <c r="A417" s="112" t="s">
        <v>137</v>
      </c>
      <c r="B417" s="19">
        <v>951</v>
      </c>
      <c r="C417" s="9" t="s">
        <v>75</v>
      </c>
      <c r="D417" s="9" t="s">
        <v>268</v>
      </c>
      <c r="E417" s="9" t="s">
        <v>5</v>
      </c>
      <c r="F417" s="9"/>
      <c r="G417" s="10">
        <f t="shared" si="61"/>
        <v>20294</v>
      </c>
      <c r="H417" s="31" t="e">
        <f t="shared" si="62"/>
        <v>#REF!</v>
      </c>
      <c r="I417" s="31" t="e">
        <f t="shared" si="62"/>
        <v>#REF!</v>
      </c>
      <c r="J417" s="31" t="e">
        <f t="shared" si="62"/>
        <v>#REF!</v>
      </c>
      <c r="K417" s="31" t="e">
        <f t="shared" si="62"/>
        <v>#REF!</v>
      </c>
      <c r="L417" s="31" t="e">
        <f t="shared" si="62"/>
        <v>#REF!</v>
      </c>
      <c r="M417" s="31" t="e">
        <f t="shared" si="62"/>
        <v>#REF!</v>
      </c>
      <c r="N417" s="31" t="e">
        <f t="shared" si="62"/>
        <v>#REF!</v>
      </c>
      <c r="O417" s="31" t="e">
        <f t="shared" si="62"/>
        <v>#REF!</v>
      </c>
      <c r="P417" s="31" t="e">
        <f t="shared" si="62"/>
        <v>#REF!</v>
      </c>
      <c r="Q417" s="31" t="e">
        <f t="shared" si="62"/>
        <v>#REF!</v>
      </c>
      <c r="R417" s="31" t="e">
        <f t="shared" si="62"/>
        <v>#REF!</v>
      </c>
      <c r="S417" s="31" t="e">
        <f t="shared" si="62"/>
        <v>#REF!</v>
      </c>
      <c r="T417" s="31" t="e">
        <f t="shared" si="62"/>
        <v>#REF!</v>
      </c>
      <c r="U417" s="31" t="e">
        <f t="shared" si="62"/>
        <v>#REF!</v>
      </c>
      <c r="V417" s="31" t="e">
        <f t="shared" si="62"/>
        <v>#REF!</v>
      </c>
      <c r="W417" s="31" t="e">
        <f t="shared" si="62"/>
        <v>#REF!</v>
      </c>
      <c r="X417" s="66" t="e">
        <f t="shared" si="62"/>
        <v>#REF!</v>
      </c>
      <c r="Y417" s="59" t="e">
        <f t="shared" si="60"/>
        <v>#REF!</v>
      </c>
    </row>
    <row r="418" spans="1:25" ht="32.25" outlineLevel="6" thickBot="1">
      <c r="A418" s="112" t="s">
        <v>138</v>
      </c>
      <c r="B418" s="19">
        <v>951</v>
      </c>
      <c r="C418" s="11" t="s">
        <v>75</v>
      </c>
      <c r="D418" s="11" t="s">
        <v>269</v>
      </c>
      <c r="E418" s="11" t="s">
        <v>5</v>
      </c>
      <c r="F418" s="11"/>
      <c r="G418" s="12">
        <f t="shared" si="61"/>
        <v>20294</v>
      </c>
      <c r="H418" s="32" t="e">
        <f t="shared" si="62"/>
        <v>#REF!</v>
      </c>
      <c r="I418" s="32" t="e">
        <f t="shared" si="62"/>
        <v>#REF!</v>
      </c>
      <c r="J418" s="32" t="e">
        <f t="shared" si="62"/>
        <v>#REF!</v>
      </c>
      <c r="K418" s="32" t="e">
        <f t="shared" si="62"/>
        <v>#REF!</v>
      </c>
      <c r="L418" s="32" t="e">
        <f t="shared" si="62"/>
        <v>#REF!</v>
      </c>
      <c r="M418" s="32" t="e">
        <f t="shared" si="62"/>
        <v>#REF!</v>
      </c>
      <c r="N418" s="32" t="e">
        <f t="shared" si="62"/>
        <v>#REF!</v>
      </c>
      <c r="O418" s="32" t="e">
        <f t="shared" si="62"/>
        <v>#REF!</v>
      </c>
      <c r="P418" s="32" t="e">
        <f t="shared" si="62"/>
        <v>#REF!</v>
      </c>
      <c r="Q418" s="32" t="e">
        <f t="shared" si="62"/>
        <v>#REF!</v>
      </c>
      <c r="R418" s="32" t="e">
        <f t="shared" si="62"/>
        <v>#REF!</v>
      </c>
      <c r="S418" s="32" t="e">
        <f t="shared" si="62"/>
        <v>#REF!</v>
      </c>
      <c r="T418" s="32" t="e">
        <f t="shared" si="62"/>
        <v>#REF!</v>
      </c>
      <c r="U418" s="32" t="e">
        <f t="shared" si="62"/>
        <v>#REF!</v>
      </c>
      <c r="V418" s="32" t="e">
        <f t="shared" si="62"/>
        <v>#REF!</v>
      </c>
      <c r="W418" s="32" t="e">
        <f t="shared" si="62"/>
        <v>#REF!</v>
      </c>
      <c r="X418" s="67" t="e">
        <f t="shared" si="62"/>
        <v>#REF!</v>
      </c>
      <c r="Y418" s="59" t="e">
        <f t="shared" si="60"/>
        <v>#REF!</v>
      </c>
    </row>
    <row r="419" spans="1:25" ht="48" outlineLevel="6" thickBot="1">
      <c r="A419" s="5" t="s">
        <v>186</v>
      </c>
      <c r="B419" s="21">
        <v>951</v>
      </c>
      <c r="C419" s="6" t="s">
        <v>75</v>
      </c>
      <c r="D419" s="6" t="s">
        <v>338</v>
      </c>
      <c r="E419" s="6" t="s">
        <v>5</v>
      </c>
      <c r="F419" s="6"/>
      <c r="G419" s="7">
        <f t="shared" si="61"/>
        <v>20294</v>
      </c>
      <c r="H419" s="34" t="e">
        <f>#REF!</f>
        <v>#REF!</v>
      </c>
      <c r="I419" s="34" t="e">
        <f>#REF!</f>
        <v>#REF!</v>
      </c>
      <c r="J419" s="34" t="e">
        <f>#REF!</f>
        <v>#REF!</v>
      </c>
      <c r="K419" s="34" t="e">
        <f>#REF!</f>
        <v>#REF!</v>
      </c>
      <c r="L419" s="34" t="e">
        <f>#REF!</f>
        <v>#REF!</v>
      </c>
      <c r="M419" s="34" t="e">
        <f>#REF!</f>
        <v>#REF!</v>
      </c>
      <c r="N419" s="34" t="e">
        <f>#REF!</f>
        <v>#REF!</v>
      </c>
      <c r="O419" s="34" t="e">
        <f>#REF!</f>
        <v>#REF!</v>
      </c>
      <c r="P419" s="34" t="e">
        <f>#REF!</f>
        <v>#REF!</v>
      </c>
      <c r="Q419" s="34" t="e">
        <f>#REF!</f>
        <v>#REF!</v>
      </c>
      <c r="R419" s="34" t="e">
        <f>#REF!</f>
        <v>#REF!</v>
      </c>
      <c r="S419" s="34" t="e">
        <f>#REF!</f>
        <v>#REF!</v>
      </c>
      <c r="T419" s="34" t="e">
        <f>#REF!</f>
        <v>#REF!</v>
      </c>
      <c r="U419" s="34" t="e">
        <f>#REF!</f>
        <v>#REF!</v>
      </c>
      <c r="V419" s="34" t="e">
        <f>#REF!</f>
        <v>#REF!</v>
      </c>
      <c r="W419" s="34" t="e">
        <f>#REF!</f>
        <v>#REF!</v>
      </c>
      <c r="X419" s="68" t="e">
        <f>#REF!</f>
        <v>#REF!</v>
      </c>
      <c r="Y419" s="59" t="e">
        <f t="shared" si="60"/>
        <v>#REF!</v>
      </c>
    </row>
    <row r="420" spans="1:25" ht="16.5" outlineLevel="6" thickBot="1">
      <c r="A420" s="5" t="s">
        <v>133</v>
      </c>
      <c r="B420" s="21">
        <v>951</v>
      </c>
      <c r="C420" s="6" t="s">
        <v>75</v>
      </c>
      <c r="D420" s="6" t="s">
        <v>338</v>
      </c>
      <c r="E420" s="6" t="s">
        <v>131</v>
      </c>
      <c r="F420" s="6"/>
      <c r="G420" s="7">
        <f t="shared" si="61"/>
        <v>20294</v>
      </c>
      <c r="H420" s="55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82"/>
      <c r="Y420" s="59"/>
    </row>
    <row r="421" spans="1:25" ht="16.5" outlineLevel="6" thickBot="1">
      <c r="A421" s="88" t="s">
        <v>134</v>
      </c>
      <c r="B421" s="92">
        <v>951</v>
      </c>
      <c r="C421" s="93" t="s">
        <v>75</v>
      </c>
      <c r="D421" s="93" t="s">
        <v>338</v>
      </c>
      <c r="E421" s="93" t="s">
        <v>132</v>
      </c>
      <c r="F421" s="93"/>
      <c r="G421" s="98">
        <v>20294</v>
      </c>
      <c r="H421" s="55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82"/>
      <c r="Y421" s="59"/>
    </row>
    <row r="422" spans="1:25" ht="16.5" outlineLevel="6" thickBot="1">
      <c r="A422" s="51"/>
      <c r="B422" s="52"/>
      <c r="C422" s="52"/>
      <c r="D422" s="52"/>
      <c r="E422" s="52"/>
      <c r="F422" s="52"/>
      <c r="G422" s="53"/>
      <c r="H422" s="55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82"/>
      <c r="Y422" s="59"/>
    </row>
    <row r="423" spans="1:25" ht="43.5" outlineLevel="6" thickBot="1">
      <c r="A423" s="103" t="s">
        <v>63</v>
      </c>
      <c r="B423" s="104" t="s">
        <v>62</v>
      </c>
      <c r="C423" s="104" t="s">
        <v>61</v>
      </c>
      <c r="D423" s="104" t="s">
        <v>267</v>
      </c>
      <c r="E423" s="104" t="s">
        <v>5</v>
      </c>
      <c r="F423" s="105"/>
      <c r="G423" s="169">
        <f>G424+G552</f>
        <v>454184.449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82"/>
      <c r="Y423" s="59"/>
    </row>
    <row r="424" spans="1:25" ht="19.5" outlineLevel="6" thickBot="1">
      <c r="A424" s="108" t="s">
        <v>47</v>
      </c>
      <c r="B424" s="18">
        <v>953</v>
      </c>
      <c r="C424" s="14" t="s">
        <v>46</v>
      </c>
      <c r="D424" s="14" t="s">
        <v>267</v>
      </c>
      <c r="E424" s="14" t="s">
        <v>5</v>
      </c>
      <c r="F424" s="14"/>
      <c r="G424" s="170">
        <f>G425+G458+G503+G516+G533</f>
        <v>450247.449</v>
      </c>
      <c r="H424" s="55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82"/>
      <c r="Y424" s="59"/>
    </row>
    <row r="425" spans="1:25" ht="19.5" outlineLevel="6" thickBot="1">
      <c r="A425" s="108" t="s">
        <v>135</v>
      </c>
      <c r="B425" s="18">
        <v>953</v>
      </c>
      <c r="C425" s="14" t="s">
        <v>18</v>
      </c>
      <c r="D425" s="14" t="s">
        <v>267</v>
      </c>
      <c r="E425" s="14" t="s">
        <v>5</v>
      </c>
      <c r="F425" s="14"/>
      <c r="G425" s="170">
        <f>G430+G426</f>
        <v>101876.02534000002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82"/>
      <c r="Y425" s="59"/>
    </row>
    <row r="426" spans="1:25" ht="32.25" outlineLevel="6" thickBot="1">
      <c r="A426" s="112" t="s">
        <v>137</v>
      </c>
      <c r="B426" s="19">
        <v>953</v>
      </c>
      <c r="C426" s="9" t="s">
        <v>18</v>
      </c>
      <c r="D426" s="9" t="s">
        <v>268</v>
      </c>
      <c r="E426" s="9" t="s">
        <v>5</v>
      </c>
      <c r="F426" s="9"/>
      <c r="G426" s="160">
        <f>G427</f>
        <v>90.70306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82"/>
      <c r="Y426" s="59"/>
    </row>
    <row r="427" spans="1:25" ht="18.75" customHeight="1" outlineLevel="6" thickBot="1">
      <c r="A427" s="112" t="s">
        <v>138</v>
      </c>
      <c r="B427" s="19">
        <v>953</v>
      </c>
      <c r="C427" s="9" t="s">
        <v>18</v>
      </c>
      <c r="D427" s="9" t="s">
        <v>269</v>
      </c>
      <c r="E427" s="9" t="s">
        <v>5</v>
      </c>
      <c r="F427" s="9"/>
      <c r="G427" s="160">
        <f>G428</f>
        <v>90.70306</v>
      </c>
      <c r="H427" s="55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82"/>
      <c r="Y427" s="59"/>
    </row>
    <row r="428" spans="1:25" ht="16.5" outlineLevel="6" thickBot="1">
      <c r="A428" s="94" t="s">
        <v>143</v>
      </c>
      <c r="B428" s="90">
        <v>953</v>
      </c>
      <c r="C428" s="91" t="s">
        <v>18</v>
      </c>
      <c r="D428" s="91" t="s">
        <v>273</v>
      </c>
      <c r="E428" s="91" t="s">
        <v>5</v>
      </c>
      <c r="F428" s="91"/>
      <c r="G428" s="162">
        <f>G429</f>
        <v>90.70306</v>
      </c>
      <c r="H428" s="25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43"/>
      <c r="X428" s="74"/>
      <c r="Y428" s="59">
        <v>0</v>
      </c>
    </row>
    <row r="429" spans="1:25" ht="16.5" outlineLevel="6" thickBot="1">
      <c r="A429" s="5" t="s">
        <v>112</v>
      </c>
      <c r="B429" s="21">
        <v>953</v>
      </c>
      <c r="C429" s="6" t="s">
        <v>18</v>
      </c>
      <c r="D429" s="6" t="s">
        <v>273</v>
      </c>
      <c r="E429" s="6" t="s">
        <v>89</v>
      </c>
      <c r="F429" s="6"/>
      <c r="G429" s="163">
        <v>90.70306</v>
      </c>
      <c r="H429" s="28" t="e">
        <f>H430+#REF!</f>
        <v>#REF!</v>
      </c>
      <c r="I429" s="28" t="e">
        <f>I430+#REF!</f>
        <v>#REF!</v>
      </c>
      <c r="J429" s="28" t="e">
        <f>J430+#REF!</f>
        <v>#REF!</v>
      </c>
      <c r="K429" s="28" t="e">
        <f>K430+#REF!</f>
        <v>#REF!</v>
      </c>
      <c r="L429" s="28" t="e">
        <f>L430+#REF!</f>
        <v>#REF!</v>
      </c>
      <c r="M429" s="28" t="e">
        <f>M430+#REF!</f>
        <v>#REF!</v>
      </c>
      <c r="N429" s="28" t="e">
        <f>N430+#REF!</f>
        <v>#REF!</v>
      </c>
      <c r="O429" s="28" t="e">
        <f>O430+#REF!</f>
        <v>#REF!</v>
      </c>
      <c r="P429" s="28" t="e">
        <f>P430+#REF!</f>
        <v>#REF!</v>
      </c>
      <c r="Q429" s="28" t="e">
        <f>Q430+#REF!</f>
        <v>#REF!</v>
      </c>
      <c r="R429" s="28" t="e">
        <f>R430+#REF!</f>
        <v>#REF!</v>
      </c>
      <c r="S429" s="28" t="e">
        <f>S430+#REF!</f>
        <v>#REF!</v>
      </c>
      <c r="T429" s="28" t="e">
        <f>T430+#REF!</f>
        <v>#REF!</v>
      </c>
      <c r="U429" s="28" t="e">
        <f>U430+#REF!</f>
        <v>#REF!</v>
      </c>
      <c r="V429" s="28" t="e">
        <f>V430+#REF!</f>
        <v>#REF!</v>
      </c>
      <c r="W429" s="28" t="e">
        <f>W430+#REF!</f>
        <v>#REF!</v>
      </c>
      <c r="X429" s="60" t="e">
        <f>X430+#REF!</f>
        <v>#REF!</v>
      </c>
      <c r="Y429" s="59" t="e">
        <f>X429/G423*100</f>
        <v>#REF!</v>
      </c>
    </row>
    <row r="430" spans="1:25" ht="19.5" outlineLevel="6" thickBot="1">
      <c r="A430" s="80" t="s">
        <v>245</v>
      </c>
      <c r="B430" s="19">
        <v>953</v>
      </c>
      <c r="C430" s="9" t="s">
        <v>18</v>
      </c>
      <c r="D430" s="9" t="s">
        <v>339</v>
      </c>
      <c r="E430" s="9" t="s">
        <v>5</v>
      </c>
      <c r="F430" s="9"/>
      <c r="G430" s="160">
        <f>G431+G447+G451</f>
        <v>101785.32228000002</v>
      </c>
      <c r="H430" s="29" t="e">
        <f>H436+H447+#REF!+H549</f>
        <v>#REF!</v>
      </c>
      <c r="I430" s="29" t="e">
        <f>I436+I447+#REF!+I549</f>
        <v>#REF!</v>
      </c>
      <c r="J430" s="29" t="e">
        <f>J436+J447+#REF!+J549</f>
        <v>#REF!</v>
      </c>
      <c r="K430" s="29" t="e">
        <f>K436+K447+#REF!+K549</f>
        <v>#REF!</v>
      </c>
      <c r="L430" s="29" t="e">
        <f>L436+L447+#REF!+L549</f>
        <v>#REF!</v>
      </c>
      <c r="M430" s="29" t="e">
        <f>M436+M447+#REF!+M549</f>
        <v>#REF!</v>
      </c>
      <c r="N430" s="29" t="e">
        <f>N436+N447+#REF!+N549</f>
        <v>#REF!</v>
      </c>
      <c r="O430" s="29" t="e">
        <f>O436+O447+#REF!+O549</f>
        <v>#REF!</v>
      </c>
      <c r="P430" s="29" t="e">
        <f>P436+P447+#REF!+P549</f>
        <v>#REF!</v>
      </c>
      <c r="Q430" s="29" t="e">
        <f>Q436+Q447+#REF!+Q549</f>
        <v>#REF!</v>
      </c>
      <c r="R430" s="29" t="e">
        <f>R436+R447+#REF!+R549</f>
        <v>#REF!</v>
      </c>
      <c r="S430" s="29" t="e">
        <f>S436+S447+#REF!+S549</f>
        <v>#REF!</v>
      </c>
      <c r="T430" s="29" t="e">
        <f>T436+T447+#REF!+T549</f>
        <v>#REF!</v>
      </c>
      <c r="U430" s="29" t="e">
        <f>U436+U447+#REF!+U549</f>
        <v>#REF!</v>
      </c>
      <c r="V430" s="29" t="e">
        <f>V436+V447+#REF!+V549</f>
        <v>#REF!</v>
      </c>
      <c r="W430" s="29" t="e">
        <f>W436+W447+#REF!+W549</f>
        <v>#REF!</v>
      </c>
      <c r="X430" s="29" t="e">
        <f>X436+X447+#REF!+X549</f>
        <v>#REF!</v>
      </c>
      <c r="Y430" s="59" t="e">
        <f>X430/G424*100</f>
        <v>#REF!</v>
      </c>
    </row>
    <row r="431" spans="1:25" ht="32.25" outlineLevel="6" thickBot="1">
      <c r="A431" s="80" t="s">
        <v>187</v>
      </c>
      <c r="B431" s="19">
        <v>953</v>
      </c>
      <c r="C431" s="11" t="s">
        <v>18</v>
      </c>
      <c r="D431" s="11" t="s">
        <v>340</v>
      </c>
      <c r="E431" s="11" t="s">
        <v>5</v>
      </c>
      <c r="F431" s="11"/>
      <c r="G431" s="161">
        <f>G432+G435+G438+G441+G444</f>
        <v>99433.72228000002</v>
      </c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42"/>
      <c r="Y431" s="59"/>
    </row>
    <row r="432" spans="1:25" ht="32.25" outlineLevel="6" thickBot="1">
      <c r="A432" s="94" t="s">
        <v>163</v>
      </c>
      <c r="B432" s="90">
        <v>953</v>
      </c>
      <c r="C432" s="91" t="s">
        <v>18</v>
      </c>
      <c r="D432" s="91" t="s">
        <v>341</v>
      </c>
      <c r="E432" s="91" t="s">
        <v>5</v>
      </c>
      <c r="F432" s="91"/>
      <c r="G432" s="162">
        <f>G433</f>
        <v>31614.1</v>
      </c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42"/>
      <c r="Y432" s="59"/>
    </row>
    <row r="433" spans="1:25" ht="19.5" outlineLevel="6" thickBot="1">
      <c r="A433" s="5" t="s">
        <v>122</v>
      </c>
      <c r="B433" s="21">
        <v>953</v>
      </c>
      <c r="C433" s="6" t="s">
        <v>18</v>
      </c>
      <c r="D433" s="6" t="s">
        <v>341</v>
      </c>
      <c r="E433" s="6" t="s">
        <v>121</v>
      </c>
      <c r="F433" s="6"/>
      <c r="G433" s="163">
        <f>G434</f>
        <v>31614.1</v>
      </c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42"/>
      <c r="Y433" s="59"/>
    </row>
    <row r="434" spans="1:25" ht="48" outlineLevel="6" thickBot="1">
      <c r="A434" s="99" t="s">
        <v>211</v>
      </c>
      <c r="B434" s="92">
        <v>953</v>
      </c>
      <c r="C434" s="93" t="s">
        <v>18</v>
      </c>
      <c r="D434" s="93" t="s">
        <v>341</v>
      </c>
      <c r="E434" s="93" t="s">
        <v>89</v>
      </c>
      <c r="F434" s="93"/>
      <c r="G434" s="164">
        <v>31614.1</v>
      </c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42"/>
      <c r="Y434" s="59"/>
    </row>
    <row r="435" spans="1:25" ht="63.75" outlineLevel="6" thickBot="1">
      <c r="A435" s="114" t="s">
        <v>188</v>
      </c>
      <c r="B435" s="90">
        <v>953</v>
      </c>
      <c r="C435" s="91" t="s">
        <v>18</v>
      </c>
      <c r="D435" s="91" t="s">
        <v>342</v>
      </c>
      <c r="E435" s="91" t="s">
        <v>5</v>
      </c>
      <c r="F435" s="91"/>
      <c r="G435" s="162">
        <f>G436</f>
        <v>66216</v>
      </c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42"/>
      <c r="Y435" s="59"/>
    </row>
    <row r="436" spans="1:25" ht="16.5" outlineLevel="6" thickBot="1">
      <c r="A436" s="5" t="s">
        <v>122</v>
      </c>
      <c r="B436" s="21">
        <v>953</v>
      </c>
      <c r="C436" s="6" t="s">
        <v>18</v>
      </c>
      <c r="D436" s="6" t="s">
        <v>342</v>
      </c>
      <c r="E436" s="6" t="s">
        <v>121</v>
      </c>
      <c r="F436" s="6"/>
      <c r="G436" s="163">
        <f>G437</f>
        <v>66216</v>
      </c>
      <c r="H436" s="32">
        <f aca="true" t="shared" si="63" ref="H436:X436">H437</f>
        <v>0</v>
      </c>
      <c r="I436" s="32">
        <f t="shared" si="63"/>
        <v>0</v>
      </c>
      <c r="J436" s="32">
        <f t="shared" si="63"/>
        <v>0</v>
      </c>
      <c r="K436" s="32">
        <f t="shared" si="63"/>
        <v>0</v>
      </c>
      <c r="L436" s="32">
        <f t="shared" si="63"/>
        <v>0</v>
      </c>
      <c r="M436" s="32">
        <f t="shared" si="63"/>
        <v>0</v>
      </c>
      <c r="N436" s="32">
        <f t="shared" si="63"/>
        <v>0</v>
      </c>
      <c r="O436" s="32">
        <f t="shared" si="63"/>
        <v>0</v>
      </c>
      <c r="P436" s="32">
        <f t="shared" si="63"/>
        <v>0</v>
      </c>
      <c r="Q436" s="32">
        <f t="shared" si="63"/>
        <v>0</v>
      </c>
      <c r="R436" s="32">
        <f t="shared" si="63"/>
        <v>0</v>
      </c>
      <c r="S436" s="32">
        <f t="shared" si="63"/>
        <v>0</v>
      </c>
      <c r="T436" s="32">
        <f t="shared" si="63"/>
        <v>0</v>
      </c>
      <c r="U436" s="32">
        <f t="shared" si="63"/>
        <v>0</v>
      </c>
      <c r="V436" s="32">
        <f t="shared" si="63"/>
        <v>0</v>
      </c>
      <c r="W436" s="32">
        <f t="shared" si="63"/>
        <v>0</v>
      </c>
      <c r="X436" s="67">
        <f t="shared" si="63"/>
        <v>34477.81647</v>
      </c>
      <c r="Y436" s="59">
        <f>X436/G430*100</f>
        <v>33.873072951673116</v>
      </c>
    </row>
    <row r="437" spans="1:25" ht="48" outlineLevel="6" thickBot="1">
      <c r="A437" s="99" t="s">
        <v>211</v>
      </c>
      <c r="B437" s="92">
        <v>953</v>
      </c>
      <c r="C437" s="93" t="s">
        <v>18</v>
      </c>
      <c r="D437" s="93" t="s">
        <v>342</v>
      </c>
      <c r="E437" s="93" t="s">
        <v>89</v>
      </c>
      <c r="F437" s="93"/>
      <c r="G437" s="164">
        <v>66216</v>
      </c>
      <c r="H437" s="34">
        <f aca="true" t="shared" si="64" ref="H437:X437">H439</f>
        <v>0</v>
      </c>
      <c r="I437" s="34">
        <f t="shared" si="64"/>
        <v>0</v>
      </c>
      <c r="J437" s="34">
        <f t="shared" si="64"/>
        <v>0</v>
      </c>
      <c r="K437" s="34">
        <f t="shared" si="64"/>
        <v>0</v>
      </c>
      <c r="L437" s="34">
        <f t="shared" si="64"/>
        <v>0</v>
      </c>
      <c r="M437" s="34">
        <f t="shared" si="64"/>
        <v>0</v>
      </c>
      <c r="N437" s="34">
        <f t="shared" si="64"/>
        <v>0</v>
      </c>
      <c r="O437" s="34">
        <f t="shared" si="64"/>
        <v>0</v>
      </c>
      <c r="P437" s="34">
        <f t="shared" si="64"/>
        <v>0</v>
      </c>
      <c r="Q437" s="34">
        <f t="shared" si="64"/>
        <v>0</v>
      </c>
      <c r="R437" s="34">
        <f t="shared" si="64"/>
        <v>0</v>
      </c>
      <c r="S437" s="34">
        <f t="shared" si="64"/>
        <v>0</v>
      </c>
      <c r="T437" s="34">
        <f t="shared" si="64"/>
        <v>0</v>
      </c>
      <c r="U437" s="34">
        <f t="shared" si="64"/>
        <v>0</v>
      </c>
      <c r="V437" s="34">
        <f t="shared" si="64"/>
        <v>0</v>
      </c>
      <c r="W437" s="34">
        <f t="shared" si="64"/>
        <v>0</v>
      </c>
      <c r="X437" s="68">
        <f t="shared" si="64"/>
        <v>34477.81647</v>
      </c>
      <c r="Y437" s="59">
        <f>X437/G431*100</f>
        <v>34.67416856115707</v>
      </c>
    </row>
    <row r="438" spans="1:25" ht="32.25" outlineLevel="6" thickBot="1">
      <c r="A438" s="125" t="s">
        <v>189</v>
      </c>
      <c r="B438" s="132">
        <v>953</v>
      </c>
      <c r="C438" s="91" t="s">
        <v>18</v>
      </c>
      <c r="D438" s="91" t="s">
        <v>343</v>
      </c>
      <c r="E438" s="91" t="s">
        <v>5</v>
      </c>
      <c r="F438" s="91"/>
      <c r="G438" s="162">
        <f>G439</f>
        <v>70.202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5" t="s">
        <v>122</v>
      </c>
      <c r="B439" s="21">
        <v>953</v>
      </c>
      <c r="C439" s="6" t="s">
        <v>18</v>
      </c>
      <c r="D439" s="6" t="s">
        <v>343</v>
      </c>
      <c r="E439" s="6" t="s">
        <v>121</v>
      </c>
      <c r="F439" s="6"/>
      <c r="G439" s="163">
        <f>G440</f>
        <v>70.202</v>
      </c>
      <c r="H439" s="2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44"/>
      <c r="X439" s="65">
        <v>34477.81647</v>
      </c>
      <c r="Y439" s="59">
        <f>X439/G433*100</f>
        <v>109.0583520327955</v>
      </c>
    </row>
    <row r="440" spans="1:25" ht="16.5" outlineLevel="6" thickBot="1">
      <c r="A440" s="96" t="s">
        <v>87</v>
      </c>
      <c r="B440" s="134">
        <v>953</v>
      </c>
      <c r="C440" s="93" t="s">
        <v>18</v>
      </c>
      <c r="D440" s="93" t="s">
        <v>343</v>
      </c>
      <c r="E440" s="93" t="s">
        <v>88</v>
      </c>
      <c r="F440" s="93"/>
      <c r="G440" s="164">
        <v>70.202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63.75" outlineLevel="6" thickBot="1">
      <c r="A441" s="125" t="s">
        <v>436</v>
      </c>
      <c r="B441" s="132">
        <v>953</v>
      </c>
      <c r="C441" s="91" t="s">
        <v>18</v>
      </c>
      <c r="D441" s="91" t="s">
        <v>438</v>
      </c>
      <c r="E441" s="91" t="s">
        <v>5</v>
      </c>
      <c r="F441" s="91"/>
      <c r="G441" s="145">
        <f>G442</f>
        <v>1240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5" t="s">
        <v>122</v>
      </c>
      <c r="B442" s="21">
        <v>953</v>
      </c>
      <c r="C442" s="6" t="s">
        <v>18</v>
      </c>
      <c r="D442" s="6" t="s">
        <v>438</v>
      </c>
      <c r="E442" s="6" t="s">
        <v>121</v>
      </c>
      <c r="F442" s="6"/>
      <c r="G442" s="149">
        <f>G443</f>
        <v>1240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16.5" outlineLevel="6" thickBot="1">
      <c r="A443" s="96" t="s">
        <v>87</v>
      </c>
      <c r="B443" s="134">
        <v>953</v>
      </c>
      <c r="C443" s="93" t="s">
        <v>18</v>
      </c>
      <c r="D443" s="93" t="s">
        <v>438</v>
      </c>
      <c r="E443" s="93" t="s">
        <v>88</v>
      </c>
      <c r="F443" s="93"/>
      <c r="G443" s="144">
        <v>1240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75"/>
      <c r="Y443" s="59"/>
    </row>
    <row r="444" spans="1:25" ht="63.75" outlineLevel="6" thickBot="1">
      <c r="A444" s="125" t="s">
        <v>437</v>
      </c>
      <c r="B444" s="132">
        <v>953</v>
      </c>
      <c r="C444" s="91" t="s">
        <v>18</v>
      </c>
      <c r="D444" s="91" t="s">
        <v>439</v>
      </c>
      <c r="E444" s="91" t="s">
        <v>5</v>
      </c>
      <c r="F444" s="91"/>
      <c r="G444" s="145">
        <f>G445</f>
        <v>293.42028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75"/>
      <c r="Y444" s="59"/>
    </row>
    <row r="445" spans="1:25" ht="16.5" outlineLevel="6" thickBot="1">
      <c r="A445" s="5" t="s">
        <v>122</v>
      </c>
      <c r="B445" s="21">
        <v>953</v>
      </c>
      <c r="C445" s="6" t="s">
        <v>18</v>
      </c>
      <c r="D445" s="6" t="s">
        <v>439</v>
      </c>
      <c r="E445" s="6" t="s">
        <v>121</v>
      </c>
      <c r="F445" s="6"/>
      <c r="G445" s="149">
        <f>G446</f>
        <v>293.42028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75"/>
      <c r="Y445" s="59"/>
    </row>
    <row r="446" spans="1:25" ht="16.5" outlineLevel="6" thickBot="1">
      <c r="A446" s="96" t="s">
        <v>87</v>
      </c>
      <c r="B446" s="134">
        <v>953</v>
      </c>
      <c r="C446" s="93" t="s">
        <v>18</v>
      </c>
      <c r="D446" s="93" t="s">
        <v>439</v>
      </c>
      <c r="E446" s="93" t="s">
        <v>88</v>
      </c>
      <c r="F446" s="93"/>
      <c r="G446" s="144">
        <v>293.42028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135" t="s">
        <v>246</v>
      </c>
      <c r="B447" s="139">
        <v>953</v>
      </c>
      <c r="C447" s="9" t="s">
        <v>18</v>
      </c>
      <c r="D447" s="9" t="s">
        <v>344</v>
      </c>
      <c r="E447" s="9" t="s">
        <v>5</v>
      </c>
      <c r="F447" s="9"/>
      <c r="G447" s="153">
        <f>G448</f>
        <v>0</v>
      </c>
      <c r="H447" s="31" t="e">
        <f>H448+#REF!+H475+H470</f>
        <v>#REF!</v>
      </c>
      <c r="I447" s="31" t="e">
        <f>I448+#REF!+I475+I470</f>
        <v>#REF!</v>
      </c>
      <c r="J447" s="31" t="e">
        <f>J448+#REF!+J475+J470</f>
        <v>#REF!</v>
      </c>
      <c r="K447" s="31" t="e">
        <f>K448+#REF!+K475+K470</f>
        <v>#REF!</v>
      </c>
      <c r="L447" s="31" t="e">
        <f>L448+#REF!+L475+L470</f>
        <v>#REF!</v>
      </c>
      <c r="M447" s="31" t="e">
        <f>M448+#REF!+M475+M470</f>
        <v>#REF!</v>
      </c>
      <c r="N447" s="31" t="e">
        <f>N448+#REF!+N475+N470</f>
        <v>#REF!</v>
      </c>
      <c r="O447" s="31" t="e">
        <f>O448+#REF!+O475+O470</f>
        <v>#REF!</v>
      </c>
      <c r="P447" s="31" t="e">
        <f>P448+#REF!+P475+P470</f>
        <v>#REF!</v>
      </c>
      <c r="Q447" s="31" t="e">
        <f>Q448+#REF!+Q475+Q470</f>
        <v>#REF!</v>
      </c>
      <c r="R447" s="31" t="e">
        <f>R448+#REF!+R475+R470</f>
        <v>#REF!</v>
      </c>
      <c r="S447" s="31" t="e">
        <f>S448+#REF!+S475+S470</f>
        <v>#REF!</v>
      </c>
      <c r="T447" s="31" t="e">
        <f>T448+#REF!+T475+T470</f>
        <v>#REF!</v>
      </c>
      <c r="U447" s="31" t="e">
        <f>U448+#REF!+U475+U470</f>
        <v>#REF!</v>
      </c>
      <c r="V447" s="31" t="e">
        <f>V448+#REF!+V475+V470</f>
        <v>#REF!</v>
      </c>
      <c r="W447" s="31" t="e">
        <f>W448+#REF!+W475+W470</f>
        <v>#REF!</v>
      </c>
      <c r="X447" s="31" t="e">
        <f>X448+#REF!+X475+X470</f>
        <v>#REF!</v>
      </c>
      <c r="Y447" s="59" t="e">
        <f>X447/G435*100</f>
        <v>#REF!</v>
      </c>
    </row>
    <row r="448" spans="1:25" ht="32.25" outlineLevel="6" thickBot="1">
      <c r="A448" s="125" t="s">
        <v>190</v>
      </c>
      <c r="B448" s="132">
        <v>953</v>
      </c>
      <c r="C448" s="91" t="s">
        <v>18</v>
      </c>
      <c r="D448" s="91" t="s">
        <v>345</v>
      </c>
      <c r="E448" s="91" t="s">
        <v>5</v>
      </c>
      <c r="F448" s="91"/>
      <c r="G448" s="154">
        <f>G449</f>
        <v>0</v>
      </c>
      <c r="H448" s="32">
        <f aca="true" t="shared" si="65" ref="H448:X448">H449</f>
        <v>0</v>
      </c>
      <c r="I448" s="32">
        <f t="shared" si="65"/>
        <v>0</v>
      </c>
      <c r="J448" s="32">
        <f t="shared" si="65"/>
        <v>0</v>
      </c>
      <c r="K448" s="32">
        <f t="shared" si="65"/>
        <v>0</v>
      </c>
      <c r="L448" s="32">
        <f t="shared" si="65"/>
        <v>0</v>
      </c>
      <c r="M448" s="32">
        <f t="shared" si="65"/>
        <v>0</v>
      </c>
      <c r="N448" s="32">
        <f t="shared" si="65"/>
        <v>0</v>
      </c>
      <c r="O448" s="32">
        <f t="shared" si="65"/>
        <v>0</v>
      </c>
      <c r="P448" s="32">
        <f t="shared" si="65"/>
        <v>0</v>
      </c>
      <c r="Q448" s="32">
        <f t="shared" si="65"/>
        <v>0</v>
      </c>
      <c r="R448" s="32">
        <f t="shared" si="65"/>
        <v>0</v>
      </c>
      <c r="S448" s="32">
        <f t="shared" si="65"/>
        <v>0</v>
      </c>
      <c r="T448" s="32">
        <f t="shared" si="65"/>
        <v>0</v>
      </c>
      <c r="U448" s="32">
        <f t="shared" si="65"/>
        <v>0</v>
      </c>
      <c r="V448" s="32">
        <f t="shared" si="65"/>
        <v>0</v>
      </c>
      <c r="W448" s="32">
        <f t="shared" si="65"/>
        <v>0</v>
      </c>
      <c r="X448" s="70">
        <f t="shared" si="65"/>
        <v>48148.89725</v>
      </c>
      <c r="Y448" s="59">
        <f>X448/G436*100</f>
        <v>72.71489858946478</v>
      </c>
    </row>
    <row r="449" spans="1:25" ht="16.5" outlineLevel="6" thickBot="1">
      <c r="A449" s="5" t="s">
        <v>122</v>
      </c>
      <c r="B449" s="21">
        <v>953</v>
      </c>
      <c r="C449" s="6" t="s">
        <v>18</v>
      </c>
      <c r="D449" s="6" t="s">
        <v>345</v>
      </c>
      <c r="E449" s="6" t="s">
        <v>121</v>
      </c>
      <c r="F449" s="6"/>
      <c r="G449" s="155">
        <f>G450</f>
        <v>0</v>
      </c>
      <c r="H449" s="34">
        <f aca="true" t="shared" si="66" ref="H449:X449">H465</f>
        <v>0</v>
      </c>
      <c r="I449" s="34">
        <f t="shared" si="66"/>
        <v>0</v>
      </c>
      <c r="J449" s="34">
        <f t="shared" si="66"/>
        <v>0</v>
      </c>
      <c r="K449" s="34">
        <f t="shared" si="66"/>
        <v>0</v>
      </c>
      <c r="L449" s="34">
        <f t="shared" si="66"/>
        <v>0</v>
      </c>
      <c r="M449" s="34">
        <f t="shared" si="66"/>
        <v>0</v>
      </c>
      <c r="N449" s="34">
        <f t="shared" si="66"/>
        <v>0</v>
      </c>
      <c r="O449" s="34">
        <f t="shared" si="66"/>
        <v>0</v>
      </c>
      <c r="P449" s="34">
        <f t="shared" si="66"/>
        <v>0</v>
      </c>
      <c r="Q449" s="34">
        <f t="shared" si="66"/>
        <v>0</v>
      </c>
      <c r="R449" s="34">
        <f t="shared" si="66"/>
        <v>0</v>
      </c>
      <c r="S449" s="34">
        <f t="shared" si="66"/>
        <v>0</v>
      </c>
      <c r="T449" s="34">
        <f t="shared" si="66"/>
        <v>0</v>
      </c>
      <c r="U449" s="34">
        <f t="shared" si="66"/>
        <v>0</v>
      </c>
      <c r="V449" s="34">
        <f t="shared" si="66"/>
        <v>0</v>
      </c>
      <c r="W449" s="34">
        <f t="shared" si="66"/>
        <v>0</v>
      </c>
      <c r="X449" s="68">
        <f t="shared" si="66"/>
        <v>48148.89725</v>
      </c>
      <c r="Y449" s="59">
        <f>X449/G437*100</f>
        <v>72.71489858946478</v>
      </c>
    </row>
    <row r="450" spans="1:25" ht="16.5" outlineLevel="6" thickBot="1">
      <c r="A450" s="96" t="s">
        <v>87</v>
      </c>
      <c r="B450" s="134">
        <v>953</v>
      </c>
      <c r="C450" s="93" t="s">
        <v>18</v>
      </c>
      <c r="D450" s="93" t="s">
        <v>345</v>
      </c>
      <c r="E450" s="93" t="s">
        <v>88</v>
      </c>
      <c r="F450" s="93"/>
      <c r="G450" s="156">
        <v>0</v>
      </c>
      <c r="H450" s="55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82"/>
      <c r="Y450" s="59"/>
    </row>
    <row r="451" spans="1:25" ht="16.5" outlineLevel="6" thickBot="1">
      <c r="A451" s="135" t="s">
        <v>396</v>
      </c>
      <c r="B451" s="139">
        <v>953</v>
      </c>
      <c r="C451" s="9" t="s">
        <v>18</v>
      </c>
      <c r="D451" s="9" t="s">
        <v>398</v>
      </c>
      <c r="E451" s="9" t="s">
        <v>5</v>
      </c>
      <c r="F451" s="9"/>
      <c r="G451" s="143">
        <f>G452+G455</f>
        <v>2351.6</v>
      </c>
      <c r="H451" s="55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82"/>
      <c r="Y451" s="59"/>
    </row>
    <row r="452" spans="1:25" ht="32.25" outlineLevel="6" thickBot="1">
      <c r="A452" s="125" t="s">
        <v>397</v>
      </c>
      <c r="B452" s="132">
        <v>953</v>
      </c>
      <c r="C452" s="91" t="s">
        <v>18</v>
      </c>
      <c r="D452" s="91" t="s">
        <v>434</v>
      </c>
      <c r="E452" s="91" t="s">
        <v>5</v>
      </c>
      <c r="F452" s="91"/>
      <c r="G452" s="145">
        <f>G453</f>
        <v>96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82"/>
      <c r="Y452" s="59"/>
    </row>
    <row r="453" spans="1:25" ht="16.5" outlineLevel="6" thickBot="1">
      <c r="A453" s="5" t="s">
        <v>122</v>
      </c>
      <c r="B453" s="21">
        <v>953</v>
      </c>
      <c r="C453" s="6" t="s">
        <v>18</v>
      </c>
      <c r="D453" s="6" t="s">
        <v>434</v>
      </c>
      <c r="E453" s="6" t="s">
        <v>121</v>
      </c>
      <c r="F453" s="6"/>
      <c r="G453" s="149">
        <f>G454</f>
        <v>96</v>
      </c>
      <c r="H453" s="55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82"/>
      <c r="Y453" s="59"/>
    </row>
    <row r="454" spans="1:25" ht="16.5" outlineLevel="6" thickBot="1">
      <c r="A454" s="96" t="s">
        <v>87</v>
      </c>
      <c r="B454" s="134">
        <v>953</v>
      </c>
      <c r="C454" s="93" t="s">
        <v>18</v>
      </c>
      <c r="D454" s="93" t="s">
        <v>434</v>
      </c>
      <c r="E454" s="93" t="s">
        <v>88</v>
      </c>
      <c r="F454" s="93"/>
      <c r="G454" s="144">
        <v>96</v>
      </c>
      <c r="H454" s="55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82"/>
      <c r="Y454" s="59"/>
    </row>
    <row r="455" spans="1:25" ht="32.25" outlineLevel="6" thickBot="1">
      <c r="A455" s="125" t="s">
        <v>426</v>
      </c>
      <c r="B455" s="132">
        <v>953</v>
      </c>
      <c r="C455" s="91" t="s">
        <v>18</v>
      </c>
      <c r="D455" s="91" t="s">
        <v>435</v>
      </c>
      <c r="E455" s="91" t="s">
        <v>5</v>
      </c>
      <c r="F455" s="91"/>
      <c r="G455" s="145">
        <f>G456</f>
        <v>2255.6</v>
      </c>
      <c r="H455" s="55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82"/>
      <c r="Y455" s="59"/>
    </row>
    <row r="456" spans="1:25" ht="16.5" outlineLevel="6" thickBot="1">
      <c r="A456" s="5" t="s">
        <v>122</v>
      </c>
      <c r="B456" s="21">
        <v>953</v>
      </c>
      <c r="C456" s="6" t="s">
        <v>18</v>
      </c>
      <c r="D456" s="6" t="s">
        <v>435</v>
      </c>
      <c r="E456" s="6" t="s">
        <v>121</v>
      </c>
      <c r="F456" s="6"/>
      <c r="G456" s="149">
        <f>G457</f>
        <v>2255.6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82"/>
      <c r="Y456" s="59"/>
    </row>
    <row r="457" spans="1:25" ht="16.5" outlineLevel="6" thickBot="1">
      <c r="A457" s="96" t="s">
        <v>87</v>
      </c>
      <c r="B457" s="134">
        <v>953</v>
      </c>
      <c r="C457" s="93" t="s">
        <v>18</v>
      </c>
      <c r="D457" s="93" t="s">
        <v>435</v>
      </c>
      <c r="E457" s="93" t="s">
        <v>88</v>
      </c>
      <c r="F457" s="93"/>
      <c r="G457" s="144">
        <v>2255.6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82"/>
      <c r="Y457" s="59"/>
    </row>
    <row r="458" spans="1:25" ht="16.5" outlineLevel="6" thickBot="1">
      <c r="A458" s="124" t="s">
        <v>39</v>
      </c>
      <c r="B458" s="18">
        <v>953</v>
      </c>
      <c r="C458" s="39" t="s">
        <v>19</v>
      </c>
      <c r="D458" s="39" t="s">
        <v>267</v>
      </c>
      <c r="E458" s="39" t="s">
        <v>5</v>
      </c>
      <c r="F458" s="39"/>
      <c r="G458" s="173">
        <f>G465+G459+G500</f>
        <v>313690.90915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82"/>
      <c r="Y458" s="59"/>
    </row>
    <row r="459" spans="1:25" ht="32.25" outlineLevel="6" thickBot="1">
      <c r="A459" s="112" t="s">
        <v>137</v>
      </c>
      <c r="B459" s="19">
        <v>953</v>
      </c>
      <c r="C459" s="9" t="s">
        <v>19</v>
      </c>
      <c r="D459" s="9" t="s">
        <v>268</v>
      </c>
      <c r="E459" s="9" t="s">
        <v>5</v>
      </c>
      <c r="F459" s="9"/>
      <c r="G459" s="160">
        <f>G460</f>
        <v>956.39215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82"/>
      <c r="Y459" s="59"/>
    </row>
    <row r="460" spans="1:25" ht="32.25" outlineLevel="6" thickBot="1">
      <c r="A460" s="112" t="s">
        <v>138</v>
      </c>
      <c r="B460" s="19">
        <v>953</v>
      </c>
      <c r="C460" s="9" t="s">
        <v>19</v>
      </c>
      <c r="D460" s="9" t="s">
        <v>269</v>
      </c>
      <c r="E460" s="9" t="s">
        <v>5</v>
      </c>
      <c r="F460" s="9"/>
      <c r="G460" s="160">
        <f>G461+G463</f>
        <v>956.39215</v>
      </c>
      <c r="H460" s="55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82"/>
      <c r="Y460" s="59"/>
    </row>
    <row r="461" spans="1:25" ht="32.25" outlineLevel="6" thickBot="1">
      <c r="A461" s="94" t="s">
        <v>440</v>
      </c>
      <c r="B461" s="90">
        <v>953</v>
      </c>
      <c r="C461" s="91" t="s">
        <v>19</v>
      </c>
      <c r="D461" s="91" t="s">
        <v>441</v>
      </c>
      <c r="E461" s="91" t="s">
        <v>5</v>
      </c>
      <c r="F461" s="91"/>
      <c r="G461" s="145">
        <f>G462</f>
        <v>900</v>
      </c>
      <c r="H461" s="55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82"/>
      <c r="Y461" s="59"/>
    </row>
    <row r="462" spans="1:25" ht="16.5" outlineLevel="6" thickBot="1">
      <c r="A462" s="5" t="s">
        <v>87</v>
      </c>
      <c r="B462" s="21">
        <v>953</v>
      </c>
      <c r="C462" s="6" t="s">
        <v>19</v>
      </c>
      <c r="D462" s="6" t="s">
        <v>441</v>
      </c>
      <c r="E462" s="6" t="s">
        <v>88</v>
      </c>
      <c r="F462" s="6"/>
      <c r="G462" s="149">
        <v>900</v>
      </c>
      <c r="H462" s="55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82"/>
      <c r="Y462" s="59"/>
    </row>
    <row r="463" spans="1:25" ht="16.5" outlineLevel="6" thickBot="1">
      <c r="A463" s="94" t="s">
        <v>143</v>
      </c>
      <c r="B463" s="90">
        <v>953</v>
      </c>
      <c r="C463" s="91" t="s">
        <v>19</v>
      </c>
      <c r="D463" s="91" t="s">
        <v>273</v>
      </c>
      <c r="E463" s="91" t="s">
        <v>5</v>
      </c>
      <c r="F463" s="91"/>
      <c r="G463" s="162">
        <f>G464</f>
        <v>56.39215</v>
      </c>
      <c r="H463" s="55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82"/>
      <c r="Y463" s="59"/>
    </row>
    <row r="464" spans="1:25" ht="16.5" outlineLevel="6" thickBot="1">
      <c r="A464" s="5" t="s">
        <v>112</v>
      </c>
      <c r="B464" s="21">
        <v>953</v>
      </c>
      <c r="C464" s="6" t="s">
        <v>19</v>
      </c>
      <c r="D464" s="6" t="s">
        <v>273</v>
      </c>
      <c r="E464" s="6" t="s">
        <v>89</v>
      </c>
      <c r="F464" s="6"/>
      <c r="G464" s="163">
        <v>56.39215</v>
      </c>
      <c r="H464" s="55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82"/>
      <c r="Y464" s="59"/>
    </row>
    <row r="465" spans="1:25" ht="16.5" outlineLevel="6" thickBot="1">
      <c r="A465" s="80" t="s">
        <v>245</v>
      </c>
      <c r="B465" s="19">
        <v>953</v>
      </c>
      <c r="C465" s="9" t="s">
        <v>19</v>
      </c>
      <c r="D465" s="9" t="s">
        <v>339</v>
      </c>
      <c r="E465" s="9" t="s">
        <v>5</v>
      </c>
      <c r="F465" s="9"/>
      <c r="G465" s="160">
        <f>G466</f>
        <v>312714.517</v>
      </c>
      <c r="H465" s="26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44"/>
      <c r="X465" s="65">
        <v>48148.89725</v>
      </c>
      <c r="Y465" s="59" t="e">
        <f>X465/G450*100</f>
        <v>#DIV/0!</v>
      </c>
    </row>
    <row r="466" spans="1:25" ht="16.5" outlineLevel="6" thickBot="1">
      <c r="A466" s="136" t="s">
        <v>191</v>
      </c>
      <c r="B466" s="20">
        <v>953</v>
      </c>
      <c r="C466" s="11" t="s">
        <v>19</v>
      </c>
      <c r="D466" s="11" t="s">
        <v>346</v>
      </c>
      <c r="E466" s="11" t="s">
        <v>5</v>
      </c>
      <c r="F466" s="11"/>
      <c r="G466" s="161">
        <f>G467+G470+G473+G476+G479+G482+G485+G488+G491+G494+G497</f>
        <v>312714.517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/>
      <c r="Y466" s="59"/>
    </row>
    <row r="467" spans="1:25" ht="32.25" outlineLevel="6" thickBot="1">
      <c r="A467" s="94" t="s">
        <v>163</v>
      </c>
      <c r="B467" s="90">
        <v>953</v>
      </c>
      <c r="C467" s="91" t="s">
        <v>19</v>
      </c>
      <c r="D467" s="91" t="s">
        <v>347</v>
      </c>
      <c r="E467" s="91" t="s">
        <v>5</v>
      </c>
      <c r="F467" s="91"/>
      <c r="G467" s="162">
        <f>G468</f>
        <v>60630.8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82"/>
      <c r="Y467" s="59"/>
    </row>
    <row r="468" spans="1:25" ht="16.5" outlineLevel="6" thickBot="1">
      <c r="A468" s="5" t="s">
        <v>122</v>
      </c>
      <c r="B468" s="21">
        <v>953</v>
      </c>
      <c r="C468" s="6" t="s">
        <v>19</v>
      </c>
      <c r="D468" s="6" t="s">
        <v>347</v>
      </c>
      <c r="E468" s="6" t="s">
        <v>121</v>
      </c>
      <c r="F468" s="6"/>
      <c r="G468" s="163">
        <f>G469</f>
        <v>60630.8</v>
      </c>
      <c r="H468" s="26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44"/>
      <c r="X468" s="65">
        <v>19460.04851</v>
      </c>
      <c r="Y468" s="59" t="e">
        <f>X468/#REF!*100</f>
        <v>#REF!</v>
      </c>
    </row>
    <row r="469" spans="1:25" ht="48" outlineLevel="6" thickBot="1">
      <c r="A469" s="99" t="s">
        <v>211</v>
      </c>
      <c r="B469" s="92">
        <v>953</v>
      </c>
      <c r="C469" s="93" t="s">
        <v>19</v>
      </c>
      <c r="D469" s="93" t="s">
        <v>347</v>
      </c>
      <c r="E469" s="93" t="s">
        <v>89</v>
      </c>
      <c r="F469" s="93"/>
      <c r="G469" s="164">
        <v>60630.8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125" t="s">
        <v>208</v>
      </c>
      <c r="B470" s="90">
        <v>953</v>
      </c>
      <c r="C470" s="91" t="s">
        <v>19</v>
      </c>
      <c r="D470" s="91" t="s">
        <v>353</v>
      </c>
      <c r="E470" s="91" t="s">
        <v>5</v>
      </c>
      <c r="F470" s="91"/>
      <c r="G470" s="162">
        <f>G471</f>
        <v>142.206</v>
      </c>
      <c r="H470" s="31">
        <f aca="true" t="shared" si="67" ref="H470:X470">H471</f>
        <v>0</v>
      </c>
      <c r="I470" s="31">
        <f t="shared" si="67"/>
        <v>0</v>
      </c>
      <c r="J470" s="31">
        <f t="shared" si="67"/>
        <v>0</v>
      </c>
      <c r="K470" s="31">
        <f t="shared" si="67"/>
        <v>0</v>
      </c>
      <c r="L470" s="31">
        <f t="shared" si="67"/>
        <v>0</v>
      </c>
      <c r="M470" s="31">
        <f t="shared" si="67"/>
        <v>0</v>
      </c>
      <c r="N470" s="31">
        <f t="shared" si="67"/>
        <v>0</v>
      </c>
      <c r="O470" s="31">
        <f t="shared" si="67"/>
        <v>0</v>
      </c>
      <c r="P470" s="31">
        <f t="shared" si="67"/>
        <v>0</v>
      </c>
      <c r="Q470" s="31">
        <f t="shared" si="67"/>
        <v>0</v>
      </c>
      <c r="R470" s="31">
        <f t="shared" si="67"/>
        <v>0</v>
      </c>
      <c r="S470" s="31">
        <f t="shared" si="67"/>
        <v>0</v>
      </c>
      <c r="T470" s="31">
        <f t="shared" si="67"/>
        <v>0</v>
      </c>
      <c r="U470" s="31">
        <f t="shared" si="67"/>
        <v>0</v>
      </c>
      <c r="V470" s="31">
        <f t="shared" si="67"/>
        <v>0</v>
      </c>
      <c r="W470" s="31">
        <f t="shared" si="67"/>
        <v>0</v>
      </c>
      <c r="X470" s="31">
        <f t="shared" si="67"/>
        <v>0</v>
      </c>
      <c r="Y470" s="59">
        <v>0</v>
      </c>
    </row>
    <row r="471" spans="1:25" ht="16.5" outlineLevel="6" thickBot="1">
      <c r="A471" s="5" t="s">
        <v>122</v>
      </c>
      <c r="B471" s="21">
        <v>953</v>
      </c>
      <c r="C471" s="6" t="s">
        <v>19</v>
      </c>
      <c r="D471" s="6" t="s">
        <v>353</v>
      </c>
      <c r="E471" s="6" t="s">
        <v>121</v>
      </c>
      <c r="F471" s="6"/>
      <c r="G471" s="163">
        <f>G472</f>
        <v>142.206</v>
      </c>
      <c r="H471" s="34">
        <f aca="true" t="shared" si="68" ref="H471:X471">H474</f>
        <v>0</v>
      </c>
      <c r="I471" s="34">
        <f t="shared" si="68"/>
        <v>0</v>
      </c>
      <c r="J471" s="34">
        <f t="shared" si="68"/>
        <v>0</v>
      </c>
      <c r="K471" s="34">
        <f t="shared" si="68"/>
        <v>0</v>
      </c>
      <c r="L471" s="34">
        <f t="shared" si="68"/>
        <v>0</v>
      </c>
      <c r="M471" s="34">
        <f t="shared" si="68"/>
        <v>0</v>
      </c>
      <c r="N471" s="34">
        <f t="shared" si="68"/>
        <v>0</v>
      </c>
      <c r="O471" s="34">
        <f t="shared" si="68"/>
        <v>0</v>
      </c>
      <c r="P471" s="34">
        <f t="shared" si="68"/>
        <v>0</v>
      </c>
      <c r="Q471" s="34">
        <f t="shared" si="68"/>
        <v>0</v>
      </c>
      <c r="R471" s="34">
        <f t="shared" si="68"/>
        <v>0</v>
      </c>
      <c r="S471" s="34">
        <f t="shared" si="68"/>
        <v>0</v>
      </c>
      <c r="T471" s="34">
        <f t="shared" si="68"/>
        <v>0</v>
      </c>
      <c r="U471" s="34">
        <f t="shared" si="68"/>
        <v>0</v>
      </c>
      <c r="V471" s="34">
        <f t="shared" si="68"/>
        <v>0</v>
      </c>
      <c r="W471" s="34">
        <f t="shared" si="68"/>
        <v>0</v>
      </c>
      <c r="X471" s="34">
        <f t="shared" si="68"/>
        <v>0</v>
      </c>
      <c r="Y471" s="59">
        <v>0</v>
      </c>
    </row>
    <row r="472" spans="1:25" ht="16.5" outlineLevel="6" thickBot="1">
      <c r="A472" s="96" t="s">
        <v>87</v>
      </c>
      <c r="B472" s="92">
        <v>953</v>
      </c>
      <c r="C472" s="93" t="s">
        <v>19</v>
      </c>
      <c r="D472" s="93" t="s">
        <v>353</v>
      </c>
      <c r="E472" s="93" t="s">
        <v>88</v>
      </c>
      <c r="F472" s="93"/>
      <c r="G472" s="164">
        <v>142.206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55"/>
      <c r="Y472" s="59"/>
    </row>
    <row r="473" spans="1:25" ht="16.5" outlineLevel="6" thickBot="1">
      <c r="A473" s="125" t="s">
        <v>256</v>
      </c>
      <c r="B473" s="90">
        <v>953</v>
      </c>
      <c r="C473" s="91" t="s">
        <v>19</v>
      </c>
      <c r="D473" s="91" t="s">
        <v>348</v>
      </c>
      <c r="E473" s="91" t="s">
        <v>5</v>
      </c>
      <c r="F473" s="91"/>
      <c r="G473" s="154">
        <f>G474</f>
        <v>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55"/>
      <c r="Y473" s="59"/>
    </row>
    <row r="474" spans="1:25" ht="16.5" outlineLevel="6" thickBot="1">
      <c r="A474" s="5" t="s">
        <v>122</v>
      </c>
      <c r="B474" s="21">
        <v>953</v>
      </c>
      <c r="C474" s="6" t="s">
        <v>19</v>
      </c>
      <c r="D474" s="6" t="s">
        <v>348</v>
      </c>
      <c r="E474" s="6" t="s">
        <v>121</v>
      </c>
      <c r="F474" s="6"/>
      <c r="G474" s="155">
        <f>G475</f>
        <v>0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>
        <v>0</v>
      </c>
      <c r="Y474" s="59">
        <v>0</v>
      </c>
    </row>
    <row r="475" spans="1:25" ht="16.5" outlineLevel="6" thickBot="1">
      <c r="A475" s="96" t="s">
        <v>87</v>
      </c>
      <c r="B475" s="92">
        <v>953</v>
      </c>
      <c r="C475" s="93" t="s">
        <v>19</v>
      </c>
      <c r="D475" s="93" t="s">
        <v>348</v>
      </c>
      <c r="E475" s="93" t="s">
        <v>88</v>
      </c>
      <c r="F475" s="93"/>
      <c r="G475" s="156">
        <v>0</v>
      </c>
      <c r="H475" s="31" t="e">
        <f>#REF!+#REF!+#REF!+H511+H522+#REF!</f>
        <v>#REF!</v>
      </c>
      <c r="I475" s="31" t="e">
        <f>#REF!+#REF!+#REF!+I511+I522+#REF!</f>
        <v>#REF!</v>
      </c>
      <c r="J475" s="31" t="e">
        <f>#REF!+#REF!+#REF!+J511+J522+#REF!</f>
        <v>#REF!</v>
      </c>
      <c r="K475" s="31" t="e">
        <f>#REF!+#REF!+#REF!+K511+K522+#REF!</f>
        <v>#REF!</v>
      </c>
      <c r="L475" s="31" t="e">
        <f>#REF!+#REF!+#REF!+L511+L522+#REF!</f>
        <v>#REF!</v>
      </c>
      <c r="M475" s="31" t="e">
        <f>#REF!+#REF!+#REF!+M511+M522+#REF!</f>
        <v>#REF!</v>
      </c>
      <c r="N475" s="31" t="e">
        <f>#REF!+#REF!+#REF!+N511+N522+#REF!</f>
        <v>#REF!</v>
      </c>
      <c r="O475" s="31" t="e">
        <f>#REF!+#REF!+#REF!+O511+O522+#REF!</f>
        <v>#REF!</v>
      </c>
      <c r="P475" s="31" t="e">
        <f>#REF!+#REF!+#REF!+P511+P522+#REF!</f>
        <v>#REF!</v>
      </c>
      <c r="Q475" s="31" t="e">
        <f>#REF!+#REF!+#REF!+Q511+Q522+#REF!</f>
        <v>#REF!</v>
      </c>
      <c r="R475" s="31" t="e">
        <f>#REF!+#REF!+#REF!+R511+R522+#REF!</f>
        <v>#REF!</v>
      </c>
      <c r="S475" s="31" t="e">
        <f>#REF!+#REF!+#REF!+S511+S522+#REF!</f>
        <v>#REF!</v>
      </c>
      <c r="T475" s="31" t="e">
        <f>#REF!+#REF!+#REF!+T511+T522+#REF!</f>
        <v>#REF!</v>
      </c>
      <c r="U475" s="31" t="e">
        <f>#REF!+#REF!+#REF!+U511+U522+#REF!</f>
        <v>#REF!</v>
      </c>
      <c r="V475" s="31" t="e">
        <f>#REF!+#REF!+#REF!+V511+V522+#REF!</f>
        <v>#REF!</v>
      </c>
      <c r="W475" s="31" t="e">
        <f>#REF!+#REF!+#REF!+W511+W522+#REF!</f>
        <v>#REF!</v>
      </c>
      <c r="X475" s="69" t="e">
        <f>#REF!+#REF!+#REF!+X511+X522+#REF!</f>
        <v>#REF!</v>
      </c>
      <c r="Y475" s="59" t="e">
        <f>X475/G469*100</f>
        <v>#REF!</v>
      </c>
    </row>
    <row r="476" spans="1:25" ht="32.25" outlineLevel="6" thickBot="1">
      <c r="A476" s="137" t="s">
        <v>192</v>
      </c>
      <c r="B476" s="106">
        <v>953</v>
      </c>
      <c r="C476" s="91" t="s">
        <v>19</v>
      </c>
      <c r="D476" s="91" t="s">
        <v>349</v>
      </c>
      <c r="E476" s="91" t="s">
        <v>5</v>
      </c>
      <c r="F476" s="91"/>
      <c r="G476" s="162">
        <f>G477</f>
        <v>5776</v>
      </c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69"/>
      <c r="Y476" s="59"/>
    </row>
    <row r="477" spans="1:25" ht="16.5" outlineLevel="6" thickBot="1">
      <c r="A477" s="5" t="s">
        <v>122</v>
      </c>
      <c r="B477" s="21">
        <v>953</v>
      </c>
      <c r="C477" s="6" t="s">
        <v>19</v>
      </c>
      <c r="D477" s="6" t="s">
        <v>349</v>
      </c>
      <c r="E477" s="6" t="s">
        <v>121</v>
      </c>
      <c r="F477" s="6"/>
      <c r="G477" s="163">
        <f>G478</f>
        <v>5776</v>
      </c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69"/>
      <c r="Y477" s="59"/>
    </row>
    <row r="478" spans="1:25" ht="48" outlineLevel="6" thickBot="1">
      <c r="A478" s="99" t="s">
        <v>211</v>
      </c>
      <c r="B478" s="92">
        <v>953</v>
      </c>
      <c r="C478" s="93" t="s">
        <v>19</v>
      </c>
      <c r="D478" s="93" t="s">
        <v>349</v>
      </c>
      <c r="E478" s="93" t="s">
        <v>89</v>
      </c>
      <c r="F478" s="93"/>
      <c r="G478" s="164">
        <v>5776</v>
      </c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69"/>
      <c r="Y478" s="59"/>
    </row>
    <row r="479" spans="1:25" ht="63.75" outlineLevel="6" thickBot="1">
      <c r="A479" s="138" t="s">
        <v>193</v>
      </c>
      <c r="B479" s="140">
        <v>953</v>
      </c>
      <c r="C479" s="107" t="s">
        <v>19</v>
      </c>
      <c r="D479" s="107" t="s">
        <v>350</v>
      </c>
      <c r="E479" s="107" t="s">
        <v>5</v>
      </c>
      <c r="F479" s="107"/>
      <c r="G479" s="172">
        <f>G480</f>
        <v>231255</v>
      </c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69"/>
      <c r="Y479" s="59"/>
    </row>
    <row r="480" spans="1:25" ht="23.25" customHeight="1" outlineLevel="6" thickBot="1">
      <c r="A480" s="5" t="s">
        <v>122</v>
      </c>
      <c r="B480" s="21">
        <v>953</v>
      </c>
      <c r="C480" s="6" t="s">
        <v>19</v>
      </c>
      <c r="D480" s="6" t="s">
        <v>350</v>
      </c>
      <c r="E480" s="6" t="s">
        <v>121</v>
      </c>
      <c r="F480" s="6"/>
      <c r="G480" s="163">
        <f>G481</f>
        <v>231255</v>
      </c>
      <c r="H480" s="83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5"/>
      <c r="Y480" s="59"/>
    </row>
    <row r="481" spans="1:25" ht="18.75" customHeight="1" outlineLevel="6" thickBot="1">
      <c r="A481" s="99" t="s">
        <v>211</v>
      </c>
      <c r="B481" s="92">
        <v>953</v>
      </c>
      <c r="C481" s="93" t="s">
        <v>19</v>
      </c>
      <c r="D481" s="93" t="s">
        <v>350</v>
      </c>
      <c r="E481" s="93" t="s">
        <v>89</v>
      </c>
      <c r="F481" s="93"/>
      <c r="G481" s="164">
        <v>231255</v>
      </c>
      <c r="H481" s="83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5"/>
      <c r="Y481" s="59"/>
    </row>
    <row r="482" spans="1:25" ht="19.5" customHeight="1" outlineLevel="6" thickBot="1">
      <c r="A482" s="114" t="s">
        <v>442</v>
      </c>
      <c r="B482" s="90">
        <v>953</v>
      </c>
      <c r="C482" s="91" t="s">
        <v>19</v>
      </c>
      <c r="D482" s="91" t="s">
        <v>443</v>
      </c>
      <c r="E482" s="91" t="s">
        <v>5</v>
      </c>
      <c r="F482" s="91"/>
      <c r="G482" s="162">
        <f>G483</f>
        <v>3600</v>
      </c>
      <c r="H482" s="83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5"/>
      <c r="Y482" s="59"/>
    </row>
    <row r="483" spans="1:25" ht="20.25" customHeight="1" outlineLevel="6" thickBot="1">
      <c r="A483" s="5" t="s">
        <v>122</v>
      </c>
      <c r="B483" s="21">
        <v>953</v>
      </c>
      <c r="C483" s="6" t="s">
        <v>19</v>
      </c>
      <c r="D483" s="6" t="s">
        <v>443</v>
      </c>
      <c r="E483" s="6" t="s">
        <v>121</v>
      </c>
      <c r="F483" s="6"/>
      <c r="G483" s="163">
        <f>G484</f>
        <v>3600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>
        <v>2744.868</v>
      </c>
      <c r="Y483" s="59" t="e">
        <f>X483/#REF!*100</f>
        <v>#REF!</v>
      </c>
    </row>
    <row r="484" spans="1:25" ht="16.5" outlineLevel="6" thickBot="1">
      <c r="A484" s="96" t="s">
        <v>87</v>
      </c>
      <c r="B484" s="92">
        <v>953</v>
      </c>
      <c r="C484" s="93" t="s">
        <v>19</v>
      </c>
      <c r="D484" s="93" t="s">
        <v>443</v>
      </c>
      <c r="E484" s="93" t="s">
        <v>88</v>
      </c>
      <c r="F484" s="93"/>
      <c r="G484" s="164">
        <v>3600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114" t="s">
        <v>444</v>
      </c>
      <c r="B485" s="90">
        <v>953</v>
      </c>
      <c r="C485" s="91" t="s">
        <v>19</v>
      </c>
      <c r="D485" s="91" t="s">
        <v>445</v>
      </c>
      <c r="E485" s="91" t="s">
        <v>5</v>
      </c>
      <c r="F485" s="91"/>
      <c r="G485" s="162">
        <f>G486</f>
        <v>3600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16.5" outlineLevel="6" thickBot="1">
      <c r="A486" s="5" t="s">
        <v>122</v>
      </c>
      <c r="B486" s="21">
        <v>953</v>
      </c>
      <c r="C486" s="6" t="s">
        <v>19</v>
      </c>
      <c r="D486" s="6" t="s">
        <v>445</v>
      </c>
      <c r="E486" s="6" t="s">
        <v>121</v>
      </c>
      <c r="F486" s="6"/>
      <c r="G486" s="163">
        <f>G487</f>
        <v>3600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96" t="s">
        <v>87</v>
      </c>
      <c r="B487" s="92">
        <v>953</v>
      </c>
      <c r="C487" s="93" t="s">
        <v>19</v>
      </c>
      <c r="D487" s="93" t="s">
        <v>445</v>
      </c>
      <c r="E487" s="93" t="s">
        <v>88</v>
      </c>
      <c r="F487" s="93"/>
      <c r="G487" s="164">
        <v>3600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48" outlineLevel="6" thickBot="1">
      <c r="A488" s="114" t="s">
        <v>446</v>
      </c>
      <c r="B488" s="90">
        <v>953</v>
      </c>
      <c r="C488" s="91" t="s">
        <v>19</v>
      </c>
      <c r="D488" s="91" t="s">
        <v>449</v>
      </c>
      <c r="E488" s="91" t="s">
        <v>5</v>
      </c>
      <c r="F488" s="91"/>
      <c r="G488" s="162">
        <f>G489</f>
        <v>1860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16.5" outlineLevel="6" thickBot="1">
      <c r="A489" s="5" t="s">
        <v>122</v>
      </c>
      <c r="B489" s="21">
        <v>953</v>
      </c>
      <c r="C489" s="6" t="s">
        <v>19</v>
      </c>
      <c r="D489" s="6" t="s">
        <v>449</v>
      </c>
      <c r="E489" s="6" t="s">
        <v>121</v>
      </c>
      <c r="F489" s="6"/>
      <c r="G489" s="163">
        <f>G490</f>
        <v>1860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96" t="s">
        <v>87</v>
      </c>
      <c r="B490" s="92">
        <v>953</v>
      </c>
      <c r="C490" s="93" t="s">
        <v>19</v>
      </c>
      <c r="D490" s="93" t="s">
        <v>449</v>
      </c>
      <c r="E490" s="93" t="s">
        <v>88</v>
      </c>
      <c r="F490" s="93"/>
      <c r="G490" s="164">
        <v>1860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48" outlineLevel="6" thickBot="1">
      <c r="A491" s="114" t="s">
        <v>447</v>
      </c>
      <c r="B491" s="90">
        <v>953</v>
      </c>
      <c r="C491" s="91" t="s">
        <v>19</v>
      </c>
      <c r="D491" s="91" t="s">
        <v>450</v>
      </c>
      <c r="E491" s="91" t="s">
        <v>5</v>
      </c>
      <c r="F491" s="91"/>
      <c r="G491" s="162">
        <f>G492</f>
        <v>459.6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16.5" outlineLevel="6" thickBot="1">
      <c r="A492" s="5" t="s">
        <v>122</v>
      </c>
      <c r="B492" s="21">
        <v>953</v>
      </c>
      <c r="C492" s="6" t="s">
        <v>19</v>
      </c>
      <c r="D492" s="6" t="s">
        <v>450</v>
      </c>
      <c r="E492" s="6" t="s">
        <v>121</v>
      </c>
      <c r="F492" s="6"/>
      <c r="G492" s="163">
        <f>G493</f>
        <v>459.6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16.5" outlineLevel="6" thickBot="1">
      <c r="A493" s="96" t="s">
        <v>87</v>
      </c>
      <c r="B493" s="92">
        <v>953</v>
      </c>
      <c r="C493" s="93" t="s">
        <v>19</v>
      </c>
      <c r="D493" s="93" t="s">
        <v>450</v>
      </c>
      <c r="E493" s="93" t="s">
        <v>88</v>
      </c>
      <c r="F493" s="93"/>
      <c r="G493" s="164">
        <v>459.6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48" outlineLevel="6" thickBot="1">
      <c r="A494" s="138" t="s">
        <v>448</v>
      </c>
      <c r="B494" s="90">
        <v>953</v>
      </c>
      <c r="C494" s="91" t="s">
        <v>19</v>
      </c>
      <c r="D494" s="107" t="s">
        <v>451</v>
      </c>
      <c r="E494" s="107" t="s">
        <v>5</v>
      </c>
      <c r="F494" s="107"/>
      <c r="G494" s="172">
        <f>G495</f>
        <v>470.911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5" t="s">
        <v>122</v>
      </c>
      <c r="B495" s="21">
        <v>953</v>
      </c>
      <c r="C495" s="6" t="s">
        <v>19</v>
      </c>
      <c r="D495" s="6" t="s">
        <v>451</v>
      </c>
      <c r="E495" s="6" t="s">
        <v>121</v>
      </c>
      <c r="F495" s="6"/>
      <c r="G495" s="163">
        <f>G496</f>
        <v>470.911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96" t="s">
        <v>87</v>
      </c>
      <c r="B496" s="92">
        <v>953</v>
      </c>
      <c r="C496" s="93" t="s">
        <v>19</v>
      </c>
      <c r="D496" s="93" t="s">
        <v>451</v>
      </c>
      <c r="E496" s="93" t="s">
        <v>88</v>
      </c>
      <c r="F496" s="93"/>
      <c r="G496" s="164">
        <v>470.911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138" t="s">
        <v>390</v>
      </c>
      <c r="B497" s="140">
        <v>953</v>
      </c>
      <c r="C497" s="107" t="s">
        <v>19</v>
      </c>
      <c r="D497" s="107" t="s">
        <v>389</v>
      </c>
      <c r="E497" s="107" t="s">
        <v>5</v>
      </c>
      <c r="F497" s="107"/>
      <c r="G497" s="172">
        <f>G498</f>
        <v>4920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5" t="s">
        <v>122</v>
      </c>
      <c r="B498" s="21">
        <v>953</v>
      </c>
      <c r="C498" s="6" t="s">
        <v>19</v>
      </c>
      <c r="D498" s="6" t="s">
        <v>389</v>
      </c>
      <c r="E498" s="6" t="s">
        <v>121</v>
      </c>
      <c r="F498" s="6"/>
      <c r="G498" s="163">
        <f>G499</f>
        <v>4920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96" t="s">
        <v>87</v>
      </c>
      <c r="B499" s="92">
        <v>953</v>
      </c>
      <c r="C499" s="93" t="s">
        <v>19</v>
      </c>
      <c r="D499" s="93" t="s">
        <v>389</v>
      </c>
      <c r="E499" s="93" t="s">
        <v>88</v>
      </c>
      <c r="F499" s="93"/>
      <c r="G499" s="164">
        <v>4920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32.25" outlineLevel="6" thickBot="1">
      <c r="A500" s="80" t="s">
        <v>379</v>
      </c>
      <c r="B500" s="20">
        <v>953</v>
      </c>
      <c r="C500" s="9" t="s">
        <v>19</v>
      </c>
      <c r="D500" s="9" t="s">
        <v>380</v>
      </c>
      <c r="E500" s="9" t="s">
        <v>5</v>
      </c>
      <c r="F500" s="9"/>
      <c r="G500" s="153">
        <f>G501</f>
        <v>20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19.5" outlineLevel="6" thickBot="1">
      <c r="A501" s="5" t="s">
        <v>122</v>
      </c>
      <c r="B501" s="21">
        <v>953</v>
      </c>
      <c r="C501" s="6" t="s">
        <v>19</v>
      </c>
      <c r="D501" s="6" t="s">
        <v>382</v>
      </c>
      <c r="E501" s="6" t="s">
        <v>383</v>
      </c>
      <c r="F501" s="78"/>
      <c r="G501" s="155">
        <f>G502</f>
        <v>20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19.5" outlineLevel="6" thickBot="1">
      <c r="A502" s="96" t="s">
        <v>87</v>
      </c>
      <c r="B502" s="92">
        <v>953</v>
      </c>
      <c r="C502" s="93" t="s">
        <v>19</v>
      </c>
      <c r="D502" s="93" t="s">
        <v>382</v>
      </c>
      <c r="E502" s="93" t="s">
        <v>88</v>
      </c>
      <c r="F502" s="97"/>
      <c r="G502" s="156">
        <v>20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16.5" outlineLevel="6" thickBot="1">
      <c r="A503" s="124" t="s">
        <v>424</v>
      </c>
      <c r="B503" s="39">
        <v>953</v>
      </c>
      <c r="C503" s="39" t="s">
        <v>425</v>
      </c>
      <c r="D503" s="39" t="s">
        <v>267</v>
      </c>
      <c r="E503" s="39" t="s">
        <v>5</v>
      </c>
      <c r="F503" s="39"/>
      <c r="G503" s="158">
        <f>G504+G510</f>
        <v>18546.930210000002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32.25" outlineLevel="6" thickBot="1">
      <c r="A504" s="112" t="s">
        <v>137</v>
      </c>
      <c r="B504" s="19">
        <v>953</v>
      </c>
      <c r="C504" s="19" t="s">
        <v>425</v>
      </c>
      <c r="D504" s="9" t="s">
        <v>268</v>
      </c>
      <c r="E504" s="9" t="s">
        <v>5</v>
      </c>
      <c r="F504" s="9"/>
      <c r="G504" s="143">
        <f>G505</f>
        <v>9.73021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32.25" outlineLevel="6" thickBot="1">
      <c r="A505" s="112" t="s">
        <v>138</v>
      </c>
      <c r="B505" s="19">
        <v>953</v>
      </c>
      <c r="C505" s="19" t="s">
        <v>425</v>
      </c>
      <c r="D505" s="9" t="s">
        <v>269</v>
      </c>
      <c r="E505" s="9" t="s">
        <v>5</v>
      </c>
      <c r="F505" s="9"/>
      <c r="G505" s="143">
        <f>G506+G508</f>
        <v>9.73021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94" t="s">
        <v>440</v>
      </c>
      <c r="B506" s="90">
        <v>953</v>
      </c>
      <c r="C506" s="90" t="s">
        <v>425</v>
      </c>
      <c r="D506" s="91" t="s">
        <v>441</v>
      </c>
      <c r="E506" s="91" t="s">
        <v>5</v>
      </c>
      <c r="F506" s="91"/>
      <c r="G506" s="145">
        <f>G507</f>
        <v>0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16.5" outlineLevel="6" thickBot="1">
      <c r="A507" s="5" t="s">
        <v>87</v>
      </c>
      <c r="B507" s="21">
        <v>953</v>
      </c>
      <c r="C507" s="21" t="s">
        <v>425</v>
      </c>
      <c r="D507" s="6" t="s">
        <v>441</v>
      </c>
      <c r="E507" s="6" t="s">
        <v>88</v>
      </c>
      <c r="F507" s="6"/>
      <c r="G507" s="149">
        <v>0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94" t="s">
        <v>143</v>
      </c>
      <c r="B508" s="90">
        <v>953</v>
      </c>
      <c r="C508" s="90" t="s">
        <v>425</v>
      </c>
      <c r="D508" s="91" t="s">
        <v>452</v>
      </c>
      <c r="E508" s="91" t="s">
        <v>5</v>
      </c>
      <c r="F508" s="91"/>
      <c r="G508" s="145">
        <f>G509</f>
        <v>9.73021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48" outlineLevel="6" thickBot="1">
      <c r="A509" s="5" t="s">
        <v>211</v>
      </c>
      <c r="B509" s="21">
        <v>953</v>
      </c>
      <c r="C509" s="21" t="s">
        <v>425</v>
      </c>
      <c r="D509" s="6" t="s">
        <v>452</v>
      </c>
      <c r="E509" s="6" t="s">
        <v>89</v>
      </c>
      <c r="F509" s="6"/>
      <c r="G509" s="149">
        <v>9.73021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6.5" outlineLevel="6" thickBot="1">
      <c r="A510" s="80" t="s">
        <v>245</v>
      </c>
      <c r="B510" s="80">
        <v>953</v>
      </c>
      <c r="C510" s="80" t="s">
        <v>425</v>
      </c>
      <c r="D510" s="9" t="s">
        <v>339</v>
      </c>
      <c r="E510" s="9" t="s">
        <v>5</v>
      </c>
      <c r="F510" s="9"/>
      <c r="G510" s="160">
        <f>G511</f>
        <v>18537.2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32.25" outlineLevel="6" thickBot="1">
      <c r="A511" s="13" t="s">
        <v>194</v>
      </c>
      <c r="B511" s="20">
        <v>953</v>
      </c>
      <c r="C511" s="9" t="s">
        <v>425</v>
      </c>
      <c r="D511" s="9" t="s">
        <v>351</v>
      </c>
      <c r="E511" s="9" t="s">
        <v>5</v>
      </c>
      <c r="F511" s="9"/>
      <c r="G511" s="160">
        <f>G512</f>
        <v>18537.2</v>
      </c>
      <c r="H511" s="32" t="e">
        <f>#REF!</f>
        <v>#REF!</v>
      </c>
      <c r="I511" s="32" t="e">
        <f>#REF!</f>
        <v>#REF!</v>
      </c>
      <c r="J511" s="32" t="e">
        <f>#REF!</f>
        <v>#REF!</v>
      </c>
      <c r="K511" s="32" t="e">
        <f>#REF!</f>
        <v>#REF!</v>
      </c>
      <c r="L511" s="32" t="e">
        <f>#REF!</f>
        <v>#REF!</v>
      </c>
      <c r="M511" s="32" t="e">
        <f>#REF!</f>
        <v>#REF!</v>
      </c>
      <c r="N511" s="32" t="e">
        <f>#REF!</f>
        <v>#REF!</v>
      </c>
      <c r="O511" s="32" t="e">
        <f>#REF!</f>
        <v>#REF!</v>
      </c>
      <c r="P511" s="32" t="e">
        <f>#REF!</f>
        <v>#REF!</v>
      </c>
      <c r="Q511" s="32" t="e">
        <f>#REF!</f>
        <v>#REF!</v>
      </c>
      <c r="R511" s="32" t="e">
        <f>#REF!</f>
        <v>#REF!</v>
      </c>
      <c r="S511" s="32" t="e">
        <f>#REF!</f>
        <v>#REF!</v>
      </c>
      <c r="T511" s="32" t="e">
        <f>#REF!</f>
        <v>#REF!</v>
      </c>
      <c r="U511" s="32" t="e">
        <f>#REF!</f>
        <v>#REF!</v>
      </c>
      <c r="V511" s="32" t="e">
        <f>#REF!</f>
        <v>#REF!</v>
      </c>
      <c r="W511" s="32" t="e">
        <f>#REF!</f>
        <v>#REF!</v>
      </c>
      <c r="X511" s="67" t="e">
        <f>#REF!</f>
        <v>#REF!</v>
      </c>
      <c r="Y511" s="59" t="e">
        <f>X511/G481*100</f>
        <v>#REF!</v>
      </c>
    </row>
    <row r="512" spans="1:25" ht="32.25" outlineLevel="6" thickBot="1">
      <c r="A512" s="94" t="s">
        <v>195</v>
      </c>
      <c r="B512" s="90">
        <v>953</v>
      </c>
      <c r="C512" s="91" t="s">
        <v>425</v>
      </c>
      <c r="D512" s="91" t="s">
        <v>352</v>
      </c>
      <c r="E512" s="91" t="s">
        <v>5</v>
      </c>
      <c r="F512" s="91"/>
      <c r="G512" s="162">
        <f>G513</f>
        <v>18537.2</v>
      </c>
      <c r="H512" s="83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152"/>
      <c r="Y512" s="59"/>
    </row>
    <row r="513" spans="1:25" ht="16.5" outlineLevel="6" thickBot="1">
      <c r="A513" s="5" t="s">
        <v>122</v>
      </c>
      <c r="B513" s="21">
        <v>953</v>
      </c>
      <c r="C513" s="6" t="s">
        <v>425</v>
      </c>
      <c r="D513" s="6" t="s">
        <v>352</v>
      </c>
      <c r="E513" s="6" t="s">
        <v>121</v>
      </c>
      <c r="F513" s="6"/>
      <c r="G513" s="163">
        <f>G514+G515</f>
        <v>18537.2</v>
      </c>
      <c r="H513" s="83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152"/>
      <c r="Y513" s="59"/>
    </row>
    <row r="514" spans="1:25" ht="48" outlineLevel="6" thickBot="1">
      <c r="A514" s="99" t="s">
        <v>211</v>
      </c>
      <c r="B514" s="92">
        <v>953</v>
      </c>
      <c r="C514" s="93" t="s">
        <v>425</v>
      </c>
      <c r="D514" s="93" t="s">
        <v>352</v>
      </c>
      <c r="E514" s="93" t="s">
        <v>89</v>
      </c>
      <c r="F514" s="93"/>
      <c r="G514" s="164">
        <v>18537.2</v>
      </c>
      <c r="H514" s="83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152"/>
      <c r="Y514" s="59"/>
    </row>
    <row r="515" spans="1:25" ht="16.5" outlineLevel="6" thickBot="1">
      <c r="A515" s="96" t="s">
        <v>87</v>
      </c>
      <c r="B515" s="92">
        <v>953</v>
      </c>
      <c r="C515" s="93" t="s">
        <v>425</v>
      </c>
      <c r="D515" s="93" t="s">
        <v>364</v>
      </c>
      <c r="E515" s="93" t="s">
        <v>88</v>
      </c>
      <c r="F515" s="93"/>
      <c r="G515" s="156">
        <v>0</v>
      </c>
      <c r="H515" s="83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152"/>
      <c r="Y515" s="59"/>
    </row>
    <row r="516" spans="1:25" ht="16.5" outlineLevel="6" thickBot="1">
      <c r="A516" s="124" t="s">
        <v>196</v>
      </c>
      <c r="B516" s="18">
        <v>953</v>
      </c>
      <c r="C516" s="39" t="s">
        <v>20</v>
      </c>
      <c r="D516" s="39" t="s">
        <v>267</v>
      </c>
      <c r="E516" s="39" t="s">
        <v>5</v>
      </c>
      <c r="F516" s="39"/>
      <c r="G516" s="157">
        <f>G517</f>
        <v>4237</v>
      </c>
      <c r="H516" s="55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75"/>
      <c r="Y516" s="59"/>
    </row>
    <row r="517" spans="1:25" ht="16.5" outlineLevel="6" thickBot="1">
      <c r="A517" s="8" t="s">
        <v>247</v>
      </c>
      <c r="B517" s="19">
        <v>953</v>
      </c>
      <c r="C517" s="9" t="s">
        <v>20</v>
      </c>
      <c r="D517" s="9" t="s">
        <v>339</v>
      </c>
      <c r="E517" s="9" t="s">
        <v>5</v>
      </c>
      <c r="F517" s="9"/>
      <c r="G517" s="153">
        <f>G518+G530</f>
        <v>4237</v>
      </c>
      <c r="H517" s="55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75"/>
      <c r="Y517" s="59"/>
    </row>
    <row r="518" spans="1:25" ht="16.5" outlineLevel="6" thickBot="1">
      <c r="A518" s="102" t="s">
        <v>136</v>
      </c>
      <c r="B518" s="132">
        <v>953</v>
      </c>
      <c r="C518" s="91" t="s">
        <v>20</v>
      </c>
      <c r="D518" s="91" t="s">
        <v>346</v>
      </c>
      <c r="E518" s="91" t="s">
        <v>5</v>
      </c>
      <c r="F518" s="91"/>
      <c r="G518" s="154">
        <f>G519+G522+G525</f>
        <v>4075.44</v>
      </c>
      <c r="H518" s="55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75"/>
      <c r="Y518" s="59"/>
    </row>
    <row r="519" spans="1:25" ht="48" outlineLevel="6" thickBot="1">
      <c r="A519" s="102" t="s">
        <v>197</v>
      </c>
      <c r="B519" s="132">
        <v>953</v>
      </c>
      <c r="C519" s="91" t="s">
        <v>20</v>
      </c>
      <c r="D519" s="91" t="s">
        <v>354</v>
      </c>
      <c r="E519" s="91" t="s">
        <v>5</v>
      </c>
      <c r="F519" s="91"/>
      <c r="G519" s="154">
        <f>G520</f>
        <v>0</v>
      </c>
      <c r="H519" s="55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75"/>
      <c r="Y519" s="59"/>
    </row>
    <row r="520" spans="1:25" ht="32.25" outlineLevel="6" thickBot="1">
      <c r="A520" s="5" t="s">
        <v>101</v>
      </c>
      <c r="B520" s="21">
        <v>953</v>
      </c>
      <c r="C520" s="6" t="s">
        <v>20</v>
      </c>
      <c r="D520" s="6" t="s">
        <v>354</v>
      </c>
      <c r="E520" s="6" t="s">
        <v>95</v>
      </c>
      <c r="F520" s="6"/>
      <c r="G520" s="155">
        <f>G521</f>
        <v>0</v>
      </c>
      <c r="H520" s="55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75"/>
      <c r="Y520" s="59"/>
    </row>
    <row r="521" spans="1:25" ht="32.25" outlineLevel="6" thickBot="1">
      <c r="A521" s="88" t="s">
        <v>103</v>
      </c>
      <c r="B521" s="92">
        <v>953</v>
      </c>
      <c r="C521" s="93" t="s">
        <v>20</v>
      </c>
      <c r="D521" s="93" t="s">
        <v>354</v>
      </c>
      <c r="E521" s="93" t="s">
        <v>97</v>
      </c>
      <c r="F521" s="93"/>
      <c r="G521" s="156">
        <v>0</v>
      </c>
      <c r="H521" s="55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75"/>
      <c r="Y521" s="59"/>
    </row>
    <row r="522" spans="1:25" ht="48" outlineLevel="6" thickBot="1">
      <c r="A522" s="102" t="s">
        <v>198</v>
      </c>
      <c r="B522" s="132">
        <v>953</v>
      </c>
      <c r="C522" s="91" t="s">
        <v>20</v>
      </c>
      <c r="D522" s="91" t="s">
        <v>355</v>
      </c>
      <c r="E522" s="91" t="s">
        <v>5</v>
      </c>
      <c r="F522" s="91"/>
      <c r="G522" s="154">
        <f>G523</f>
        <v>900</v>
      </c>
      <c r="H522" s="32">
        <f aca="true" t="shared" si="69" ref="H522:X522">H523</f>
        <v>0</v>
      </c>
      <c r="I522" s="32">
        <f t="shared" si="69"/>
        <v>0</v>
      </c>
      <c r="J522" s="32">
        <f t="shared" si="69"/>
        <v>0</v>
      </c>
      <c r="K522" s="32">
        <f t="shared" si="69"/>
        <v>0</v>
      </c>
      <c r="L522" s="32">
        <f t="shared" si="69"/>
        <v>0</v>
      </c>
      <c r="M522" s="32">
        <f t="shared" si="69"/>
        <v>0</v>
      </c>
      <c r="N522" s="32">
        <f t="shared" si="69"/>
        <v>0</v>
      </c>
      <c r="O522" s="32">
        <f t="shared" si="69"/>
        <v>0</v>
      </c>
      <c r="P522" s="32">
        <f t="shared" si="69"/>
        <v>0</v>
      </c>
      <c r="Q522" s="32">
        <f t="shared" si="69"/>
        <v>0</v>
      </c>
      <c r="R522" s="32">
        <f t="shared" si="69"/>
        <v>0</v>
      </c>
      <c r="S522" s="32">
        <f t="shared" si="69"/>
        <v>0</v>
      </c>
      <c r="T522" s="32">
        <f t="shared" si="69"/>
        <v>0</v>
      </c>
      <c r="U522" s="32">
        <f t="shared" si="69"/>
        <v>0</v>
      </c>
      <c r="V522" s="32">
        <f t="shared" si="69"/>
        <v>0</v>
      </c>
      <c r="W522" s="32">
        <f t="shared" si="69"/>
        <v>0</v>
      </c>
      <c r="X522" s="67">
        <f t="shared" si="69"/>
        <v>82757.514</v>
      </c>
      <c r="Y522" s="59">
        <f>X522/G516*100</f>
        <v>1953.2101486901108</v>
      </c>
    </row>
    <row r="523" spans="1:25" ht="21.75" customHeight="1" outlineLevel="6" thickBot="1">
      <c r="A523" s="5" t="s">
        <v>122</v>
      </c>
      <c r="B523" s="21">
        <v>953</v>
      </c>
      <c r="C523" s="6" t="s">
        <v>20</v>
      </c>
      <c r="D523" s="6" t="s">
        <v>355</v>
      </c>
      <c r="E523" s="6" t="s">
        <v>121</v>
      </c>
      <c r="F523" s="6"/>
      <c r="G523" s="155">
        <f>G524</f>
        <v>900</v>
      </c>
      <c r="H523" s="26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44"/>
      <c r="X523" s="65">
        <v>82757.514</v>
      </c>
      <c r="Y523" s="59">
        <f>X523/G517*100</f>
        <v>1953.2101486901108</v>
      </c>
    </row>
    <row r="524" spans="1:25" ht="16.5" outlineLevel="6" thickBot="1">
      <c r="A524" s="96" t="s">
        <v>87</v>
      </c>
      <c r="B524" s="134">
        <v>953</v>
      </c>
      <c r="C524" s="93" t="s">
        <v>20</v>
      </c>
      <c r="D524" s="93" t="s">
        <v>355</v>
      </c>
      <c r="E524" s="93" t="s">
        <v>88</v>
      </c>
      <c r="F524" s="93"/>
      <c r="G524" s="156">
        <v>900</v>
      </c>
      <c r="H524" s="55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75"/>
      <c r="Y524" s="59"/>
    </row>
    <row r="525" spans="1:25" ht="16.5" outlineLevel="6" thickBot="1">
      <c r="A525" s="114" t="s">
        <v>199</v>
      </c>
      <c r="B525" s="90">
        <v>953</v>
      </c>
      <c r="C525" s="107" t="s">
        <v>20</v>
      </c>
      <c r="D525" s="107" t="s">
        <v>356</v>
      </c>
      <c r="E525" s="107" t="s">
        <v>5</v>
      </c>
      <c r="F525" s="107"/>
      <c r="G525" s="171">
        <f>G526+G529</f>
        <v>3175.44</v>
      </c>
      <c r="H525" s="55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75"/>
      <c r="Y525" s="59"/>
    </row>
    <row r="526" spans="1:25" ht="32.25" outlineLevel="6" thickBot="1">
      <c r="A526" s="5" t="s">
        <v>101</v>
      </c>
      <c r="B526" s="21">
        <v>953</v>
      </c>
      <c r="C526" s="6" t="s">
        <v>20</v>
      </c>
      <c r="D526" s="6" t="s">
        <v>356</v>
      </c>
      <c r="E526" s="6" t="s">
        <v>95</v>
      </c>
      <c r="F526" s="6"/>
      <c r="G526" s="155">
        <f>G527</f>
        <v>0</v>
      </c>
      <c r="H526" s="55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75"/>
      <c r="Y526" s="59"/>
    </row>
    <row r="527" spans="1:25" ht="32.25" outlineLevel="6" thickBot="1">
      <c r="A527" s="88" t="s">
        <v>103</v>
      </c>
      <c r="B527" s="92">
        <v>953</v>
      </c>
      <c r="C527" s="93" t="s">
        <v>20</v>
      </c>
      <c r="D527" s="93" t="s">
        <v>356</v>
      </c>
      <c r="E527" s="93" t="s">
        <v>97</v>
      </c>
      <c r="F527" s="93"/>
      <c r="G527" s="156">
        <v>0</v>
      </c>
      <c r="H527" s="55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75"/>
      <c r="Y527" s="59"/>
    </row>
    <row r="528" spans="1:25" ht="16.5" outlineLevel="6" thickBot="1">
      <c r="A528" s="5" t="s">
        <v>122</v>
      </c>
      <c r="B528" s="21">
        <v>953</v>
      </c>
      <c r="C528" s="6" t="s">
        <v>20</v>
      </c>
      <c r="D528" s="6" t="s">
        <v>356</v>
      </c>
      <c r="E528" s="6" t="s">
        <v>121</v>
      </c>
      <c r="F528" s="6"/>
      <c r="G528" s="163">
        <f>G529</f>
        <v>3175.44</v>
      </c>
      <c r="H528" s="55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75"/>
      <c r="Y528" s="59"/>
    </row>
    <row r="529" spans="1:25" ht="48" outlineLevel="6" thickBot="1">
      <c r="A529" s="99" t="s">
        <v>211</v>
      </c>
      <c r="B529" s="92">
        <v>953</v>
      </c>
      <c r="C529" s="93" t="s">
        <v>20</v>
      </c>
      <c r="D529" s="93" t="s">
        <v>356</v>
      </c>
      <c r="E529" s="93" t="s">
        <v>89</v>
      </c>
      <c r="F529" s="93"/>
      <c r="G529" s="164">
        <v>3175.44</v>
      </c>
      <c r="H529" s="55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75"/>
      <c r="Y529" s="59"/>
    </row>
    <row r="530" spans="1:25" ht="32.25" outlineLevel="6" thickBot="1">
      <c r="A530" s="150" t="s">
        <v>200</v>
      </c>
      <c r="B530" s="90">
        <v>953</v>
      </c>
      <c r="C530" s="91" t="s">
        <v>20</v>
      </c>
      <c r="D530" s="91" t="s">
        <v>357</v>
      </c>
      <c r="E530" s="91" t="s">
        <v>5</v>
      </c>
      <c r="F530" s="91"/>
      <c r="G530" s="162">
        <f>G531</f>
        <v>161.56</v>
      </c>
      <c r="H530" s="55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75"/>
      <c r="Y530" s="59"/>
    </row>
    <row r="531" spans="1:25" ht="32.25" outlineLevel="6" thickBot="1">
      <c r="A531" s="5" t="s">
        <v>126</v>
      </c>
      <c r="B531" s="21">
        <v>953</v>
      </c>
      <c r="C531" s="6" t="s">
        <v>20</v>
      </c>
      <c r="D531" s="6" t="s">
        <v>358</v>
      </c>
      <c r="E531" s="6" t="s">
        <v>124</v>
      </c>
      <c r="F531" s="6"/>
      <c r="G531" s="163">
        <f>G532</f>
        <v>161.56</v>
      </c>
      <c r="H531" s="55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75"/>
      <c r="Y531" s="59"/>
    </row>
    <row r="532" spans="1:25" ht="32.25" outlineLevel="6" thickBot="1">
      <c r="A532" s="88" t="s">
        <v>127</v>
      </c>
      <c r="B532" s="92">
        <v>953</v>
      </c>
      <c r="C532" s="93" t="s">
        <v>20</v>
      </c>
      <c r="D532" s="93" t="s">
        <v>358</v>
      </c>
      <c r="E532" s="93" t="s">
        <v>125</v>
      </c>
      <c r="F532" s="93"/>
      <c r="G532" s="164">
        <v>161.56</v>
      </c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16.5" outlineLevel="6" thickBot="1">
      <c r="A533" s="124" t="s">
        <v>34</v>
      </c>
      <c r="B533" s="18">
        <v>953</v>
      </c>
      <c r="C533" s="39" t="s">
        <v>13</v>
      </c>
      <c r="D533" s="39" t="s">
        <v>267</v>
      </c>
      <c r="E533" s="39" t="s">
        <v>5</v>
      </c>
      <c r="F533" s="39"/>
      <c r="G533" s="157">
        <f>G538+G534</f>
        <v>11896.5843</v>
      </c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1:25" ht="32.25" outlineLevel="6" thickBot="1">
      <c r="A534" s="112" t="s">
        <v>137</v>
      </c>
      <c r="B534" s="19">
        <v>953</v>
      </c>
      <c r="C534" s="9" t="s">
        <v>13</v>
      </c>
      <c r="D534" s="9" t="s">
        <v>268</v>
      </c>
      <c r="E534" s="9" t="s">
        <v>5</v>
      </c>
      <c r="F534" s="39"/>
      <c r="G534" s="153">
        <f>G535</f>
        <v>17.32201</v>
      </c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1:25" ht="32.25" outlineLevel="6" thickBot="1">
      <c r="A535" s="112" t="s">
        <v>138</v>
      </c>
      <c r="B535" s="19">
        <v>953</v>
      </c>
      <c r="C535" s="11" t="s">
        <v>13</v>
      </c>
      <c r="D535" s="11" t="s">
        <v>269</v>
      </c>
      <c r="E535" s="11" t="s">
        <v>5</v>
      </c>
      <c r="F535" s="39"/>
      <c r="G535" s="153">
        <f>G536</f>
        <v>17.32201</v>
      </c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1:25" ht="16.5" outlineLevel="6" thickBot="1">
      <c r="A536" s="94" t="s">
        <v>143</v>
      </c>
      <c r="B536" s="90">
        <v>953</v>
      </c>
      <c r="C536" s="91" t="s">
        <v>13</v>
      </c>
      <c r="D536" s="91" t="s">
        <v>273</v>
      </c>
      <c r="E536" s="91" t="s">
        <v>5</v>
      </c>
      <c r="F536" s="91"/>
      <c r="G536" s="145">
        <f>G537</f>
        <v>17.32201</v>
      </c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1:25" ht="16.5" outlineLevel="6" thickBot="1">
      <c r="A537" s="5" t="s">
        <v>372</v>
      </c>
      <c r="B537" s="21">
        <v>953</v>
      </c>
      <c r="C537" s="6" t="s">
        <v>13</v>
      </c>
      <c r="D537" s="6" t="s">
        <v>273</v>
      </c>
      <c r="E537" s="6" t="s">
        <v>373</v>
      </c>
      <c r="F537" s="6"/>
      <c r="G537" s="149">
        <v>17.32201</v>
      </c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1:25" ht="16.5" outlineLevel="6" thickBot="1">
      <c r="A538" s="80" t="s">
        <v>245</v>
      </c>
      <c r="B538" s="19">
        <v>953</v>
      </c>
      <c r="C538" s="11" t="s">
        <v>13</v>
      </c>
      <c r="D538" s="11" t="s">
        <v>339</v>
      </c>
      <c r="E538" s="11" t="s">
        <v>5</v>
      </c>
      <c r="F538" s="11"/>
      <c r="G538" s="161">
        <f>G539</f>
        <v>11879.26229</v>
      </c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1:25" ht="32.25" outlineLevel="6" thickBot="1">
      <c r="A539" s="80" t="s">
        <v>200</v>
      </c>
      <c r="B539" s="19">
        <v>953</v>
      </c>
      <c r="C539" s="11" t="s">
        <v>13</v>
      </c>
      <c r="D539" s="11" t="s">
        <v>359</v>
      </c>
      <c r="E539" s="11" t="s">
        <v>5</v>
      </c>
      <c r="F539" s="11"/>
      <c r="G539" s="161">
        <f>G540</f>
        <v>11879.26229</v>
      </c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1:25" ht="32.25" outlineLevel="6" thickBot="1">
      <c r="A540" s="94" t="s">
        <v>144</v>
      </c>
      <c r="B540" s="90">
        <v>953</v>
      </c>
      <c r="C540" s="91" t="s">
        <v>13</v>
      </c>
      <c r="D540" s="91" t="s">
        <v>360</v>
      </c>
      <c r="E540" s="91" t="s">
        <v>5</v>
      </c>
      <c r="F540" s="91"/>
      <c r="G540" s="162">
        <f>G541+G545+G548</f>
        <v>11879.26229</v>
      </c>
      <c r="H540" s="55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75"/>
      <c r="Y540" s="59"/>
    </row>
    <row r="541" spans="1:25" ht="16.5" outlineLevel="6" thickBot="1">
      <c r="A541" s="5" t="s">
        <v>114</v>
      </c>
      <c r="B541" s="21">
        <v>953</v>
      </c>
      <c r="C541" s="6" t="s">
        <v>13</v>
      </c>
      <c r="D541" s="6" t="s">
        <v>360</v>
      </c>
      <c r="E541" s="6" t="s">
        <v>113</v>
      </c>
      <c r="F541" s="6"/>
      <c r="G541" s="163">
        <f>G542+G543+G544</f>
        <v>9827.6843</v>
      </c>
      <c r="H541" s="55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75"/>
      <c r="Y541" s="59"/>
    </row>
    <row r="542" spans="1:25" ht="16.5" outlineLevel="6" thickBot="1">
      <c r="A542" s="88" t="s">
        <v>263</v>
      </c>
      <c r="B542" s="92">
        <v>953</v>
      </c>
      <c r="C542" s="93" t="s">
        <v>13</v>
      </c>
      <c r="D542" s="93" t="s">
        <v>360</v>
      </c>
      <c r="E542" s="93" t="s">
        <v>115</v>
      </c>
      <c r="F542" s="93"/>
      <c r="G542" s="164">
        <v>7492.90277</v>
      </c>
      <c r="H542" s="55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75"/>
      <c r="Y542" s="59"/>
    </row>
    <row r="543" spans="1:25" ht="32.25" outlineLevel="6" thickBot="1">
      <c r="A543" s="88" t="s">
        <v>265</v>
      </c>
      <c r="B543" s="92">
        <v>953</v>
      </c>
      <c r="C543" s="93" t="s">
        <v>13</v>
      </c>
      <c r="D543" s="93" t="s">
        <v>360</v>
      </c>
      <c r="E543" s="93" t="s">
        <v>116</v>
      </c>
      <c r="F543" s="93"/>
      <c r="G543" s="156">
        <v>0</v>
      </c>
      <c r="H543" s="55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75"/>
      <c r="Y543" s="59"/>
    </row>
    <row r="544" spans="1:25" ht="48" outlineLevel="6" thickBot="1">
      <c r="A544" s="88" t="s">
        <v>261</v>
      </c>
      <c r="B544" s="92">
        <v>953</v>
      </c>
      <c r="C544" s="93" t="s">
        <v>13</v>
      </c>
      <c r="D544" s="93" t="s">
        <v>360</v>
      </c>
      <c r="E544" s="93" t="s">
        <v>262</v>
      </c>
      <c r="F544" s="93"/>
      <c r="G544" s="164">
        <v>2334.78153</v>
      </c>
      <c r="H544" s="55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75"/>
      <c r="Y544" s="59"/>
    </row>
    <row r="545" spans="1:25" ht="32.25" outlineLevel="6" thickBot="1">
      <c r="A545" s="5" t="s">
        <v>101</v>
      </c>
      <c r="B545" s="21">
        <v>953</v>
      </c>
      <c r="C545" s="6" t="s">
        <v>13</v>
      </c>
      <c r="D545" s="6" t="s">
        <v>360</v>
      </c>
      <c r="E545" s="6" t="s">
        <v>95</v>
      </c>
      <c r="F545" s="6"/>
      <c r="G545" s="155">
        <f>G546+G547</f>
        <v>1958.57799</v>
      </c>
      <c r="H545" s="55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75"/>
      <c r="Y545" s="59"/>
    </row>
    <row r="546" spans="1:25" ht="32.25" outlineLevel="6" thickBot="1">
      <c r="A546" s="88" t="s">
        <v>102</v>
      </c>
      <c r="B546" s="92">
        <v>953</v>
      </c>
      <c r="C546" s="93" t="s">
        <v>13</v>
      </c>
      <c r="D546" s="93" t="s">
        <v>360</v>
      </c>
      <c r="E546" s="93" t="s">
        <v>96</v>
      </c>
      <c r="F546" s="93"/>
      <c r="G546" s="156">
        <v>0</v>
      </c>
      <c r="H546" s="55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75"/>
      <c r="Y546" s="59"/>
    </row>
    <row r="547" spans="1:25" ht="19.5" customHeight="1" outlineLevel="6" thickBot="1">
      <c r="A547" s="88" t="s">
        <v>103</v>
      </c>
      <c r="B547" s="92">
        <v>953</v>
      </c>
      <c r="C547" s="93" t="s">
        <v>13</v>
      </c>
      <c r="D547" s="93" t="s">
        <v>360</v>
      </c>
      <c r="E547" s="93" t="s">
        <v>97</v>
      </c>
      <c r="F547" s="93"/>
      <c r="G547" s="164">
        <v>1958.57799</v>
      </c>
      <c r="H547" s="55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75"/>
      <c r="Y547" s="59"/>
    </row>
    <row r="548" spans="1:25" ht="16.5" outlineLevel="6" thickBot="1">
      <c r="A548" s="5" t="s">
        <v>104</v>
      </c>
      <c r="B548" s="21">
        <v>953</v>
      </c>
      <c r="C548" s="6" t="s">
        <v>13</v>
      </c>
      <c r="D548" s="6" t="s">
        <v>360</v>
      </c>
      <c r="E548" s="6" t="s">
        <v>98</v>
      </c>
      <c r="F548" s="6"/>
      <c r="G548" s="155">
        <f>G549+G550+G551</f>
        <v>93</v>
      </c>
      <c r="H548" s="55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75"/>
      <c r="Y548" s="59"/>
    </row>
    <row r="549" spans="1:25" ht="32.25" outlineLevel="6" thickBot="1">
      <c r="A549" s="88" t="s">
        <v>105</v>
      </c>
      <c r="B549" s="92">
        <v>953</v>
      </c>
      <c r="C549" s="93" t="s">
        <v>13</v>
      </c>
      <c r="D549" s="93" t="s">
        <v>360</v>
      </c>
      <c r="E549" s="93" t="s">
        <v>99</v>
      </c>
      <c r="F549" s="93"/>
      <c r="G549" s="156">
        <v>3</v>
      </c>
      <c r="H549" s="31">
        <f aca="true" t="shared" si="70" ref="H549:X549">H552+H563</f>
        <v>0</v>
      </c>
      <c r="I549" s="31">
        <f t="shared" si="70"/>
        <v>0</v>
      </c>
      <c r="J549" s="31">
        <f t="shared" si="70"/>
        <v>0</v>
      </c>
      <c r="K549" s="31">
        <f t="shared" si="70"/>
        <v>0</v>
      </c>
      <c r="L549" s="31">
        <f t="shared" si="70"/>
        <v>0</v>
      </c>
      <c r="M549" s="31">
        <f t="shared" si="70"/>
        <v>0</v>
      </c>
      <c r="N549" s="31">
        <f t="shared" si="70"/>
        <v>0</v>
      </c>
      <c r="O549" s="31">
        <f t="shared" si="70"/>
        <v>0</v>
      </c>
      <c r="P549" s="31">
        <f t="shared" si="70"/>
        <v>0</v>
      </c>
      <c r="Q549" s="31">
        <f t="shared" si="70"/>
        <v>0</v>
      </c>
      <c r="R549" s="31">
        <f t="shared" si="70"/>
        <v>0</v>
      </c>
      <c r="S549" s="31">
        <f t="shared" si="70"/>
        <v>0</v>
      </c>
      <c r="T549" s="31">
        <f t="shared" si="70"/>
        <v>0</v>
      </c>
      <c r="U549" s="31">
        <f t="shared" si="70"/>
        <v>0</v>
      </c>
      <c r="V549" s="31">
        <f t="shared" si="70"/>
        <v>0</v>
      </c>
      <c r="W549" s="31">
        <f t="shared" si="70"/>
        <v>0</v>
      </c>
      <c r="X549" s="66">
        <f t="shared" si="70"/>
        <v>12003.04085</v>
      </c>
      <c r="Y549" s="59" t="e">
        <f>X549/G543*100</f>
        <v>#DIV/0!</v>
      </c>
    </row>
    <row r="550" spans="1:25" ht="16.5" outlineLevel="6" thickBot="1">
      <c r="A550" s="88" t="s">
        <v>106</v>
      </c>
      <c r="B550" s="92">
        <v>953</v>
      </c>
      <c r="C550" s="93" t="s">
        <v>13</v>
      </c>
      <c r="D550" s="93" t="s">
        <v>360</v>
      </c>
      <c r="E550" s="93" t="s">
        <v>100</v>
      </c>
      <c r="F550" s="93"/>
      <c r="G550" s="156">
        <v>6</v>
      </c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66"/>
      <c r="Y550" s="59"/>
    </row>
    <row r="551" spans="1:25" ht="16.5" outlineLevel="6" thickBot="1">
      <c r="A551" s="88" t="s">
        <v>372</v>
      </c>
      <c r="B551" s="92">
        <v>953</v>
      </c>
      <c r="C551" s="93" t="s">
        <v>13</v>
      </c>
      <c r="D551" s="93" t="s">
        <v>360</v>
      </c>
      <c r="E551" s="93" t="s">
        <v>373</v>
      </c>
      <c r="F551" s="93"/>
      <c r="G551" s="156">
        <v>84</v>
      </c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66"/>
      <c r="Y551" s="59"/>
    </row>
    <row r="552" spans="1:25" ht="19.5" outlineLevel="6" thickBot="1">
      <c r="A552" s="108" t="s">
        <v>44</v>
      </c>
      <c r="B552" s="18">
        <v>953</v>
      </c>
      <c r="C552" s="14" t="s">
        <v>43</v>
      </c>
      <c r="D552" s="39" t="s">
        <v>267</v>
      </c>
      <c r="E552" s="14" t="s">
        <v>5</v>
      </c>
      <c r="F552" s="14"/>
      <c r="G552" s="170">
        <f>G554</f>
        <v>3937</v>
      </c>
      <c r="H552" s="32">
        <f aca="true" t="shared" si="71" ref="H552:X553">H553</f>
        <v>0</v>
      </c>
      <c r="I552" s="32">
        <f t="shared" si="71"/>
        <v>0</v>
      </c>
      <c r="J552" s="32">
        <f t="shared" si="71"/>
        <v>0</v>
      </c>
      <c r="K552" s="32">
        <f t="shared" si="71"/>
        <v>0</v>
      </c>
      <c r="L552" s="32">
        <f t="shared" si="71"/>
        <v>0</v>
      </c>
      <c r="M552" s="32">
        <f t="shared" si="71"/>
        <v>0</v>
      </c>
      <c r="N552" s="32">
        <f t="shared" si="71"/>
        <v>0</v>
      </c>
      <c r="O552" s="32">
        <f t="shared" si="71"/>
        <v>0</v>
      </c>
      <c r="P552" s="32">
        <f t="shared" si="71"/>
        <v>0</v>
      </c>
      <c r="Q552" s="32">
        <f t="shared" si="71"/>
        <v>0</v>
      </c>
      <c r="R552" s="32">
        <f t="shared" si="71"/>
        <v>0</v>
      </c>
      <c r="S552" s="32">
        <f t="shared" si="71"/>
        <v>0</v>
      </c>
      <c r="T552" s="32">
        <f t="shared" si="71"/>
        <v>0</v>
      </c>
      <c r="U552" s="32">
        <f t="shared" si="71"/>
        <v>0</v>
      </c>
      <c r="V552" s="32">
        <f t="shared" si="71"/>
        <v>0</v>
      </c>
      <c r="W552" s="32">
        <f t="shared" si="71"/>
        <v>0</v>
      </c>
      <c r="X552" s="67">
        <f t="shared" si="71"/>
        <v>12003.04085</v>
      </c>
      <c r="Y552" s="59">
        <f>X552/G545*100</f>
        <v>612.844671556837</v>
      </c>
    </row>
    <row r="553" spans="1:25" ht="16.5" outlineLevel="6" thickBot="1">
      <c r="A553" s="124" t="s">
        <v>40</v>
      </c>
      <c r="B553" s="18">
        <v>953</v>
      </c>
      <c r="C553" s="39" t="s">
        <v>21</v>
      </c>
      <c r="D553" s="39" t="s">
        <v>267</v>
      </c>
      <c r="E553" s="39" t="s">
        <v>5</v>
      </c>
      <c r="F553" s="39"/>
      <c r="G553" s="173">
        <f>G554</f>
        <v>3937</v>
      </c>
      <c r="H553" s="34">
        <f t="shared" si="71"/>
        <v>0</v>
      </c>
      <c r="I553" s="34">
        <f t="shared" si="71"/>
        <v>0</v>
      </c>
      <c r="J553" s="34">
        <f t="shared" si="71"/>
        <v>0</v>
      </c>
      <c r="K553" s="34">
        <f t="shared" si="71"/>
        <v>0</v>
      </c>
      <c r="L553" s="34">
        <f t="shared" si="71"/>
        <v>0</v>
      </c>
      <c r="M553" s="34">
        <f t="shared" si="71"/>
        <v>0</v>
      </c>
      <c r="N553" s="34">
        <f t="shared" si="71"/>
        <v>0</v>
      </c>
      <c r="O553" s="34">
        <f t="shared" si="71"/>
        <v>0</v>
      </c>
      <c r="P553" s="34">
        <f t="shared" si="71"/>
        <v>0</v>
      </c>
      <c r="Q553" s="34">
        <f t="shared" si="71"/>
        <v>0</v>
      </c>
      <c r="R553" s="34">
        <f t="shared" si="71"/>
        <v>0</v>
      </c>
      <c r="S553" s="34">
        <f t="shared" si="71"/>
        <v>0</v>
      </c>
      <c r="T553" s="34">
        <f t="shared" si="71"/>
        <v>0</v>
      </c>
      <c r="U553" s="34">
        <f t="shared" si="71"/>
        <v>0</v>
      </c>
      <c r="V553" s="34">
        <f t="shared" si="71"/>
        <v>0</v>
      </c>
      <c r="W553" s="34">
        <f t="shared" si="71"/>
        <v>0</v>
      </c>
      <c r="X553" s="68">
        <f t="shared" si="71"/>
        <v>12003.04085</v>
      </c>
      <c r="Y553" s="59" t="e">
        <f>X553/G546*100</f>
        <v>#DIV/0!</v>
      </c>
    </row>
    <row r="554" spans="1:25" ht="32.25" outlineLevel="6" thickBot="1">
      <c r="A554" s="112" t="s">
        <v>137</v>
      </c>
      <c r="B554" s="19">
        <v>953</v>
      </c>
      <c r="C554" s="9" t="s">
        <v>21</v>
      </c>
      <c r="D554" s="9" t="s">
        <v>268</v>
      </c>
      <c r="E554" s="9" t="s">
        <v>5</v>
      </c>
      <c r="F554" s="9"/>
      <c r="G554" s="160">
        <f>G555</f>
        <v>3937</v>
      </c>
      <c r="H554" s="26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44"/>
      <c r="X554" s="65">
        <v>12003.04085</v>
      </c>
      <c r="Y554" s="59">
        <f>X554/G547*100</f>
        <v>612.844671556837</v>
      </c>
    </row>
    <row r="555" spans="1:25" ht="32.25" outlineLevel="6" thickBot="1">
      <c r="A555" s="112" t="s">
        <v>138</v>
      </c>
      <c r="B555" s="19">
        <v>953</v>
      </c>
      <c r="C555" s="11" t="s">
        <v>21</v>
      </c>
      <c r="D555" s="11" t="s">
        <v>269</v>
      </c>
      <c r="E555" s="11" t="s">
        <v>5</v>
      </c>
      <c r="F555" s="11"/>
      <c r="G555" s="161">
        <f>G556</f>
        <v>3937</v>
      </c>
      <c r="H555" s="55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75"/>
      <c r="Y555" s="59"/>
    </row>
    <row r="556" spans="1:25" ht="63.75" outlineLevel="6" thickBot="1">
      <c r="A556" s="114" t="s">
        <v>201</v>
      </c>
      <c r="B556" s="90">
        <v>953</v>
      </c>
      <c r="C556" s="91" t="s">
        <v>21</v>
      </c>
      <c r="D556" s="91" t="s">
        <v>361</v>
      </c>
      <c r="E556" s="91" t="s">
        <v>5</v>
      </c>
      <c r="F556" s="91"/>
      <c r="G556" s="162">
        <f>G557</f>
        <v>3937</v>
      </c>
      <c r="H556" s="55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75"/>
      <c r="Y556" s="59"/>
    </row>
    <row r="557" spans="1:25" ht="32.25" outlineLevel="6" thickBot="1">
      <c r="A557" s="5" t="s">
        <v>126</v>
      </c>
      <c r="B557" s="21">
        <v>953</v>
      </c>
      <c r="C557" s="6" t="s">
        <v>21</v>
      </c>
      <c r="D557" s="6" t="s">
        <v>361</v>
      </c>
      <c r="E557" s="6" t="s">
        <v>124</v>
      </c>
      <c r="F557" s="6"/>
      <c r="G557" s="163">
        <f>G558</f>
        <v>3937</v>
      </c>
      <c r="H557" s="55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75"/>
      <c r="Y557" s="59"/>
    </row>
    <row r="558" spans="1:25" ht="32.25" outlineLevel="6" thickBot="1">
      <c r="A558" s="88" t="s">
        <v>127</v>
      </c>
      <c r="B558" s="92">
        <v>953</v>
      </c>
      <c r="C558" s="93" t="s">
        <v>21</v>
      </c>
      <c r="D558" s="93" t="s">
        <v>361</v>
      </c>
      <c r="E558" s="93" t="s">
        <v>125</v>
      </c>
      <c r="F558" s="93"/>
      <c r="G558" s="164">
        <v>3937</v>
      </c>
      <c r="H558" s="55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75"/>
      <c r="Y558" s="59"/>
    </row>
    <row r="559" spans="1:25" ht="19.5" outlineLevel="6" thickBot="1">
      <c r="A559" s="48" t="s">
        <v>22</v>
      </c>
      <c r="B559" s="48"/>
      <c r="C559" s="48"/>
      <c r="D559" s="48"/>
      <c r="E559" s="48"/>
      <c r="F559" s="48"/>
      <c r="G559" s="147">
        <f>G423+G14</f>
        <v>666443.1599</v>
      </c>
      <c r="H559" s="55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75"/>
      <c r="Y559" s="59"/>
    </row>
    <row r="560" spans="1:25" ht="16.5" outlineLevel="6" thickBot="1">
      <c r="A560" s="1"/>
      <c r="B560" s="22"/>
      <c r="C560" s="1"/>
      <c r="D560" s="1"/>
      <c r="E560" s="1"/>
      <c r="F560" s="1"/>
      <c r="G560" s="1"/>
      <c r="H560" s="55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75"/>
      <c r="Y560" s="59"/>
    </row>
    <row r="561" spans="1:25" ht="16.5" outlineLevel="6" thickBot="1">
      <c r="A561" s="3"/>
      <c r="B561" s="3"/>
      <c r="C561" s="3"/>
      <c r="D561" s="3"/>
      <c r="E561" s="3"/>
      <c r="F561" s="3"/>
      <c r="G561" s="3"/>
      <c r="H561" s="55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75"/>
      <c r="Y561" s="59"/>
    </row>
    <row r="562" spans="8:25" ht="16.5" outlineLevel="6" thickBot="1">
      <c r="H562" s="55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75"/>
      <c r="Y562" s="59"/>
    </row>
    <row r="563" spans="8:25" ht="16.5" outlineLevel="6" thickBot="1">
      <c r="H563" s="32">
        <f aca="true" t="shared" si="72" ref="H563:X563">H564</f>
        <v>0</v>
      </c>
      <c r="I563" s="32">
        <f t="shared" si="72"/>
        <v>0</v>
      </c>
      <c r="J563" s="32">
        <f t="shared" si="72"/>
        <v>0</v>
      </c>
      <c r="K563" s="32">
        <f t="shared" si="72"/>
        <v>0</v>
      </c>
      <c r="L563" s="32">
        <f t="shared" si="72"/>
        <v>0</v>
      </c>
      <c r="M563" s="32">
        <f t="shared" si="72"/>
        <v>0</v>
      </c>
      <c r="N563" s="32">
        <f t="shared" si="72"/>
        <v>0</v>
      </c>
      <c r="O563" s="32">
        <f t="shared" si="72"/>
        <v>0</v>
      </c>
      <c r="P563" s="32">
        <f t="shared" si="72"/>
        <v>0</v>
      </c>
      <c r="Q563" s="32">
        <f t="shared" si="72"/>
        <v>0</v>
      </c>
      <c r="R563" s="32">
        <f t="shared" si="72"/>
        <v>0</v>
      </c>
      <c r="S563" s="32">
        <f t="shared" si="72"/>
        <v>0</v>
      </c>
      <c r="T563" s="32">
        <f t="shared" si="72"/>
        <v>0</v>
      </c>
      <c r="U563" s="32">
        <f t="shared" si="72"/>
        <v>0</v>
      </c>
      <c r="V563" s="32">
        <f t="shared" si="72"/>
        <v>0</v>
      </c>
      <c r="W563" s="32">
        <f t="shared" si="72"/>
        <v>0</v>
      </c>
      <c r="X563" s="67">
        <f t="shared" si="72"/>
        <v>0</v>
      </c>
      <c r="Y563" s="59">
        <v>0</v>
      </c>
    </row>
    <row r="564" spans="8:25" ht="15.75" outlineLevel="6">
      <c r="H564" s="26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44"/>
      <c r="X564" s="65">
        <v>0</v>
      </c>
      <c r="Y564" s="59">
        <v>0</v>
      </c>
    </row>
    <row r="565" spans="8:25" ht="18.75">
      <c r="H565" s="38" t="e">
        <f>#REF!+#REF!+H429+H14</f>
        <v>#REF!</v>
      </c>
      <c r="I565" s="38" t="e">
        <f>#REF!+#REF!+I429+I14</f>
        <v>#REF!</v>
      </c>
      <c r="J565" s="38" t="e">
        <f>#REF!+#REF!+J429+J14</f>
        <v>#REF!</v>
      </c>
      <c r="K565" s="38" t="e">
        <f>#REF!+#REF!+K429+K14</f>
        <v>#REF!</v>
      </c>
      <c r="L565" s="38" t="e">
        <f>#REF!+#REF!+L429+L14</f>
        <v>#REF!</v>
      </c>
      <c r="M565" s="38" t="e">
        <f>#REF!+#REF!+M429+M14</f>
        <v>#REF!</v>
      </c>
      <c r="N565" s="38" t="e">
        <f>#REF!+#REF!+N429+N14</f>
        <v>#REF!</v>
      </c>
      <c r="O565" s="38" t="e">
        <f>#REF!+#REF!+O429+O14</f>
        <v>#REF!</v>
      </c>
      <c r="P565" s="38" t="e">
        <f>#REF!+#REF!+P429+P14</f>
        <v>#REF!</v>
      </c>
      <c r="Q565" s="38" t="e">
        <f>#REF!+#REF!+Q429+Q14</f>
        <v>#REF!</v>
      </c>
      <c r="R565" s="38" t="e">
        <f>#REF!+#REF!+R429+R14</f>
        <v>#REF!</v>
      </c>
      <c r="S565" s="38" t="e">
        <f>#REF!+#REF!+S429+S14</f>
        <v>#REF!</v>
      </c>
      <c r="T565" s="38" t="e">
        <f>#REF!+#REF!+T429+T14</f>
        <v>#REF!</v>
      </c>
      <c r="U565" s="38" t="e">
        <f>#REF!+#REF!+U429+U14</f>
        <v>#REF!</v>
      </c>
      <c r="V565" s="38" t="e">
        <f>#REF!+#REF!+V429+V14</f>
        <v>#REF!</v>
      </c>
      <c r="W565" s="38" t="e">
        <f>#REF!+#REF!+W429+W14</f>
        <v>#REF!</v>
      </c>
      <c r="X565" s="76" t="e">
        <f>#REF!+#REF!+X429+X14</f>
        <v>#REF!</v>
      </c>
      <c r="Y565" s="56" t="e">
        <f>X565/G559*100</f>
        <v>#REF!</v>
      </c>
    </row>
    <row r="566" spans="8:23" ht="15.75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8:23" ht="15.75"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</sheetData>
  <sheetProtection/>
  <autoFilter ref="A13:G559"/>
  <mergeCells count="8">
    <mergeCell ref="A11:V11"/>
    <mergeCell ref="A10:V10"/>
    <mergeCell ref="B2:F2"/>
    <mergeCell ref="B3:F3"/>
    <mergeCell ref="B4:F4"/>
    <mergeCell ref="B6:W6"/>
    <mergeCell ref="B7:W7"/>
    <mergeCell ref="C8:V8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2015-08-26T23:20:48Z</cp:lastPrinted>
  <dcterms:created xsi:type="dcterms:W3CDTF">2008-11-11T04:53:42Z</dcterms:created>
  <dcterms:modified xsi:type="dcterms:W3CDTF">2017-08-24T21:14:57Z</dcterms:modified>
  <cp:category/>
  <cp:version/>
  <cp:contentType/>
  <cp:contentStatus/>
</cp:coreProperties>
</file>